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13_ncr:1_{183F8216-5B84-4198-AD88-A08A1B374251}" xr6:coauthVersionLast="45" xr6:coauthVersionMax="45" xr10:uidLastSave="{00000000-0000-0000-0000-000000000000}"/>
  <bookViews>
    <workbookView xWindow="1095" yWindow="1635" windowWidth="20415" windowHeight="15315" xr2:uid="{00000000-000D-0000-FFFF-FFFF00000000}"/>
  </bookViews>
  <sheets>
    <sheet name="N5.2" sheetId="5" r:id="rId1"/>
    <sheet name="Illustrasjon N5.4" sheetId="10" r:id="rId2"/>
    <sheet name="N5.5 del a" sheetId="7" r:id="rId3"/>
    <sheet name="N5.5 delb" sheetId="11" r:id="rId4"/>
    <sheet name="N5.5 del c" sheetId="9" r:id="rId5"/>
    <sheet name="N5.5 del d" sheetId="12" r:id="rId6"/>
    <sheet name="N5.7" sheetId="3" r:id="rId7"/>
    <sheet name="uu" sheetId="4" state="hidden" r:id="rId8"/>
    <sheet name="u" sheetId="1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2" l="1"/>
  <c r="C17" i="12"/>
  <c r="C12" i="12"/>
  <c r="C11" i="12"/>
  <c r="C8" i="12"/>
  <c r="B8" i="12"/>
  <c r="B10" i="12" s="1"/>
  <c r="B12" i="12" s="1"/>
  <c r="B18" i="12" s="1"/>
  <c r="C7" i="12"/>
  <c r="C18" i="9" l="1"/>
  <c r="C17" i="9"/>
  <c r="C12" i="9"/>
  <c r="C11" i="9"/>
  <c r="C8" i="9"/>
  <c r="B8" i="9"/>
  <c r="G13" i="11" l="1"/>
  <c r="E13" i="11" s="1"/>
  <c r="E9" i="11"/>
  <c r="E8" i="11"/>
  <c r="E12" i="11" s="1"/>
  <c r="E6" i="11"/>
  <c r="E4" i="11"/>
  <c r="E7" i="11" l="1"/>
  <c r="E10" i="11" s="1"/>
  <c r="E11" i="11" s="1"/>
  <c r="E14" i="11" l="1"/>
  <c r="E9" i="7"/>
  <c r="E8" i="7"/>
  <c r="E12" i="7" s="1"/>
  <c r="E6" i="7"/>
  <c r="C12" i="5"/>
  <c r="E8" i="5" l="1"/>
  <c r="E12" i="5" s="1"/>
  <c r="C11" i="5"/>
  <c r="C9" i="5"/>
  <c r="B7" i="5"/>
  <c r="B8" i="5" s="1"/>
  <c r="B9" i="5" s="1"/>
  <c r="C6" i="5"/>
  <c r="B10" i="9" l="1"/>
  <c r="B12" i="9" s="1"/>
  <c r="B18" i="9" s="1"/>
  <c r="C7" i="9"/>
  <c r="G13" i="7"/>
  <c r="E13" i="7" s="1"/>
  <c r="E4" i="7"/>
  <c r="E7" i="7" s="1"/>
  <c r="E10" i="7" s="1"/>
  <c r="E11" i="7" l="1"/>
  <c r="E14" i="7" s="1"/>
  <c r="B10" i="5" l="1"/>
  <c r="B11" i="5" s="1"/>
  <c r="B12" i="5" s="1"/>
  <c r="C8" i="5"/>
  <c r="C7" i="5"/>
  <c r="C3" i="5"/>
  <c r="C10" i="5" s="1"/>
  <c r="C13" i="5" s="1"/>
  <c r="B13" i="5" l="1"/>
  <c r="E5" i="3"/>
  <c r="E6" i="3" s="1"/>
  <c r="D5" i="3"/>
  <c r="D6" i="3" s="1"/>
  <c r="D7" i="3" s="1"/>
  <c r="D8" i="3" s="1"/>
  <c r="D9" i="3" s="1"/>
  <c r="D10" i="3" s="1"/>
  <c r="D11" i="3" s="1"/>
  <c r="D12" i="3" s="1"/>
  <c r="D13" i="3" s="1"/>
  <c r="D14" i="3" s="1"/>
  <c r="D15" i="3" s="1"/>
  <c r="C5" i="3"/>
  <c r="C6" i="3" s="1"/>
  <c r="G4" i="3"/>
  <c r="G3" i="3"/>
  <c r="B15" i="5" l="1"/>
  <c r="C7" i="3"/>
  <c r="G6" i="3"/>
  <c r="E7" i="3"/>
  <c r="E8" i="3" s="1"/>
  <c r="E9" i="3" s="1"/>
  <c r="E10" i="3" s="1"/>
  <c r="E11" i="3" s="1"/>
  <c r="E12" i="3" s="1"/>
  <c r="E13" i="3" s="1"/>
  <c r="E14" i="3" s="1"/>
  <c r="E15" i="3" s="1"/>
  <c r="G5" i="3"/>
  <c r="F15" i="3" l="1"/>
  <c r="C8" i="3"/>
  <c r="G7" i="3"/>
  <c r="C9" i="3" l="1"/>
  <c r="G8" i="3"/>
  <c r="G9" i="3" l="1"/>
  <c r="C10" i="3"/>
  <c r="G10" i="3" l="1"/>
  <c r="C11" i="3"/>
  <c r="C12" i="3" l="1"/>
  <c r="G11" i="3"/>
  <c r="G12" i="3" l="1"/>
  <c r="C13" i="3"/>
  <c r="C14" i="3" l="1"/>
  <c r="G13" i="3"/>
  <c r="C15" i="3" l="1"/>
  <c r="G14" i="3"/>
  <c r="K6" i="3"/>
  <c r="O6" i="3"/>
  <c r="P6" i="3"/>
  <c r="M6" i="3"/>
  <c r="N6" i="3"/>
  <c r="L6" i="3"/>
  <c r="G15" i="3" l="1"/>
  <c r="Q6" i="3"/>
  <c r="R6" i="3"/>
  <c r="J6" i="3"/>
  <c r="N5" i="3" l="1"/>
  <c r="R5" i="3"/>
  <c r="P5" i="3"/>
  <c r="L5" i="3"/>
  <c r="K5" i="3"/>
  <c r="J5" i="3"/>
  <c r="O5" i="3"/>
  <c r="Q5" i="3"/>
  <c r="M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Dette regnearket inneholder beregningene til oppgave N5.2.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Med dette regnearket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300-000002000000}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00000000-0006-0000-0300-000003000000}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300-000004000000}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 shapeId="0" xr:uid="{00000000-0006-0000-0300-000005000000}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 shapeId="0" xr:uid="{00000000-0006-0000-0300-000006000000}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 shapeId="0" xr:uid="{00000000-0006-0000-0300-000007000000}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00000000-0006-0000-0300-000008000000}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00000000-0006-0000-0300-000009000000}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Med dette regnearket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00000000-0006-0000-0400-000002000000}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00000000-0006-0000-0400-000003000000}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400-000004000000}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 shapeId="0" xr:uid="{00000000-0006-0000-0400-000005000000}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 shapeId="0" xr:uid="{00000000-0006-0000-0400-000006000000}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 shapeId="0" xr:uid="{00000000-0006-0000-0400-000007000000}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00000000-0006-0000-0400-000008000000}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00000000-0006-0000-0400-000009000000}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 xml:space="preserve">Med dette regnearket finner du nåverdien av i oppgave N5.5 delspørsmål c.
Fet font angir inngangsverdi, dvs. data du må legge inn. Vanlig font betyr utgangsverdi, dvs. beregnede tall.
</t>
        </r>
      </text>
    </comment>
    <comment ref="B3" authorId="0" shapeId="0" xr:uid="{00000000-0006-0000-0500-000002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 shapeId="0" xr:uid="{00000000-0006-0000-0500-000003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>Med dette regnearket finner du nåverdien av i oppgave N5.5 delspørsmål d.
Fet font angir inngangsverdi, dvs. data du må legge inn. Vanlig font betyr utgangsverdi, dvs. beregnede tall.</t>
        </r>
      </text>
    </comment>
    <comment ref="B3" authorId="0" shapeId="0" xr:uid="{00000000-0006-0000-0600-000002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 shapeId="0" xr:uid="{00000000-0006-0000-0600-000003000000}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<sst xmlns="http://schemas.openxmlformats.org/spreadsheetml/2006/main" count="142" uniqueCount="73">
  <si>
    <t>Låneavgift</t>
  </si>
  <si>
    <t xml:space="preserve"> </t>
  </si>
  <si>
    <t>Tidspunkt</t>
  </si>
  <si>
    <t xml:space="preserve">Uttak </t>
  </si>
  <si>
    <t>sparekonto</t>
  </si>
  <si>
    <t>Innskudd,</t>
  </si>
  <si>
    <t>Nåverdi</t>
  </si>
  <si>
    <t>Kontant-</t>
  </si>
  <si>
    <t>strøm</t>
  </si>
  <si>
    <t>Låneopptak</t>
  </si>
  <si>
    <t>Avdrag</t>
  </si>
  <si>
    <t>Kapitalkostnad, %</t>
  </si>
  <si>
    <t>Med sparing</t>
  </si>
  <si>
    <t>Uten sparing</t>
  </si>
  <si>
    <t>Les dette</t>
  </si>
  <si>
    <t>Investeringsbeløp</t>
  </si>
  <si>
    <t>mill kroner</t>
  </si>
  <si>
    <t>Årlig driftsstilskudd</t>
  </si>
  <si>
    <t>Planperiode</t>
  </si>
  <si>
    <t>År</t>
  </si>
  <si>
    <t>%</t>
  </si>
  <si>
    <t>Levetid</t>
  </si>
  <si>
    <t>Årskostnad</t>
  </si>
  <si>
    <t>Besøkende</t>
  </si>
  <si>
    <t>tusen personer</t>
  </si>
  <si>
    <t>kroner</t>
  </si>
  <si>
    <t>Investering</t>
  </si>
  <si>
    <t>Restverdi</t>
  </si>
  <si>
    <t>Inntekter</t>
  </si>
  <si>
    <t>Mill USD</t>
  </si>
  <si>
    <t>dager</t>
  </si>
  <si>
    <t>USD/Dag</t>
  </si>
  <si>
    <t>Driftskostnader</t>
  </si>
  <si>
    <t>USD/dag</t>
  </si>
  <si>
    <t>Driftsreultat, eks. avskrivning</t>
  </si>
  <si>
    <t>Skattbart underskudd</t>
  </si>
  <si>
    <t>Prosjektnavn</t>
  </si>
  <si>
    <t>Navigare</t>
  </si>
  <si>
    <t>Dato</t>
  </si>
  <si>
    <t>Kapitalkostnad</t>
  </si>
  <si>
    <t>Initialer</t>
  </si>
  <si>
    <t>PIG</t>
  </si>
  <si>
    <t>1 000 USD</t>
  </si>
  <si>
    <t>Dekningsbidrag</t>
  </si>
  <si>
    <t>Samlet dekningsbidrag</t>
  </si>
  <si>
    <t>Faste kostnader</t>
  </si>
  <si>
    <t>Likviditet fra drift</t>
  </si>
  <si>
    <t>Tid</t>
  </si>
  <si>
    <t>Årlig kapitalkostnad</t>
  </si>
  <si>
    <t>.</t>
  </si>
  <si>
    <t>Kostnad pr. besøkende</t>
  </si>
  <si>
    <t>Nåverdi av restverdi</t>
  </si>
  <si>
    <t>Nåverdi av investering og restverdi</t>
  </si>
  <si>
    <t>Nåverdi av årlig driftstilskudd</t>
  </si>
  <si>
    <t>Samlet nåverdi av tilskudd</t>
  </si>
  <si>
    <t>Måned</t>
  </si>
  <si>
    <r>
      <rPr>
        <b/>
        <i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: Kontantbetaling</t>
    </r>
  </si>
  <si>
    <r>
      <rPr>
        <b/>
        <i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: Månedlig betaling</t>
    </r>
  </si>
  <si>
    <r>
      <t>A-B:</t>
    </r>
    <r>
      <rPr>
        <b/>
        <sz val="11"/>
        <color theme="1"/>
        <rFont val="Calibri"/>
        <family val="2"/>
        <scheme val="minor"/>
      </rPr>
      <t>Differanse-</t>
    </r>
  </si>
  <si>
    <t xml:space="preserve">  kontantstrøm</t>
  </si>
  <si>
    <t>Avskrivning</t>
  </si>
  <si>
    <t>Renter</t>
  </si>
  <si>
    <t>Skatt</t>
  </si>
  <si>
    <t>Avskrivninger</t>
  </si>
  <si>
    <t>Kontrantstrøm til egenkapitalen etter skatt</t>
  </si>
  <si>
    <t>1 000 USD/dag</t>
  </si>
  <si>
    <t>1 000 USD/år</t>
  </si>
  <si>
    <t>Seilingsdager</t>
  </si>
  <si>
    <t>Døgn/år</t>
  </si>
  <si>
    <t>år</t>
  </si>
  <si>
    <t>Kontantstrøm til egenkapitalen etter skatt</t>
  </si>
  <si>
    <t>Driftsinntekter</t>
  </si>
  <si>
    <t>Restverdi ved planperiodens slutt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</si>
</sst>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\ %"/>
    <numFmt numFmtId="165" formatCode="_ * #,##0.000_ ;_ * \-#,##0.000_ ;_ * &quot;-&quot;??_ ;_ @_ "/>
    <numFmt numFmtId="166" formatCode="dd/mm/yy;@"/>
    <numFmt numFmtId="167" formatCode="d/m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3" fontId="3" fillId="0" borderId="0" xfId="0" applyNumberFormat="1" applyFont="1"/>
    <xf numFmtId="3" fontId="3" fillId="0" borderId="0" xfId="1" applyNumberFormat="1" applyFont="1"/>
    <xf numFmtId="3" fontId="4" fillId="0" borderId="0" xfId="0" applyNumberFormat="1" applyFont="1"/>
    <xf numFmtId="3" fontId="4" fillId="0" borderId="0" xfId="1" applyNumberFormat="1" applyFont="1"/>
    <xf numFmtId="3" fontId="0" fillId="0" borderId="0" xfId="0" applyNumberFormat="1"/>
    <xf numFmtId="0" fontId="8" fillId="0" borderId="0" xfId="2" applyFont="1"/>
    <xf numFmtId="0" fontId="9" fillId="0" borderId="0" xfId="2" applyFont="1"/>
    <xf numFmtId="0" fontId="7" fillId="0" borderId="0" xfId="2"/>
    <xf numFmtId="0" fontId="9" fillId="0" borderId="1" xfId="2" applyFont="1" applyBorder="1"/>
    <xf numFmtId="3" fontId="9" fillId="0" borderId="1" xfId="2" applyNumberFormat="1" applyFont="1" applyBorder="1"/>
    <xf numFmtId="3" fontId="9" fillId="0" borderId="0" xfId="2" applyNumberFormat="1" applyFont="1"/>
    <xf numFmtId="0" fontId="9" fillId="0" borderId="0" xfId="4" applyFont="1"/>
    <xf numFmtId="0" fontId="7" fillId="0" borderId="0" xfId="4"/>
    <xf numFmtId="0" fontId="8" fillId="0" borderId="0" xfId="4" applyFont="1"/>
    <xf numFmtId="3" fontId="8" fillId="0" borderId="0" xfId="4" applyNumberFormat="1" applyFont="1"/>
    <xf numFmtId="165" fontId="9" fillId="0" borderId="0" xfId="5" applyNumberFormat="1" applyFont="1"/>
    <xf numFmtId="0" fontId="9" fillId="0" borderId="0" xfId="4" quotePrefix="1" applyFont="1"/>
    <xf numFmtId="9" fontId="8" fillId="0" borderId="0" xfId="4" applyNumberFormat="1" applyFont="1"/>
    <xf numFmtId="9" fontId="8" fillId="0" borderId="0" xfId="6" applyFont="1"/>
    <xf numFmtId="165" fontId="9" fillId="0" borderId="2" xfId="4" applyNumberFormat="1" applyFont="1" applyBorder="1"/>
    <xf numFmtId="0" fontId="9" fillId="0" borderId="2" xfId="4" applyFont="1" applyBorder="1"/>
    <xf numFmtId="0" fontId="8" fillId="0" borderId="0" xfId="2" applyFont="1" applyAlignment="1">
      <alignment horizontal="right"/>
    </xf>
    <xf numFmtId="1" fontId="9" fillId="0" borderId="0" xfId="2" applyNumberFormat="1" applyFont="1"/>
    <xf numFmtId="167" fontId="8" fillId="0" borderId="0" xfId="2" applyNumberFormat="1" applyFont="1" applyAlignment="1">
      <alignment horizontal="right"/>
    </xf>
    <xf numFmtId="0" fontId="9" fillId="0" borderId="0" xfId="2" applyFont="1" applyAlignment="1">
      <alignment horizontal="right"/>
    </xf>
    <xf numFmtId="3" fontId="8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164" fontId="8" fillId="0" borderId="0" xfId="6" applyNumberFormat="1" applyFont="1" applyAlignment="1">
      <alignment horizontal="right"/>
    </xf>
    <xf numFmtId="4" fontId="9" fillId="0" borderId="0" xfId="2" applyNumberFormat="1" applyFont="1"/>
    <xf numFmtId="3" fontId="0" fillId="0" borderId="1" xfId="0" applyNumberFormat="1" applyBorder="1"/>
    <xf numFmtId="0" fontId="1" fillId="0" borderId="0" xfId="0" applyFont="1"/>
    <xf numFmtId="0" fontId="12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3" fillId="0" borderId="0" xfId="0" applyFont="1"/>
    <xf numFmtId="0" fontId="1" fillId="0" borderId="1" xfId="0" applyFont="1" applyBorder="1" applyAlignment="1">
      <alignment horizontal="center"/>
    </xf>
    <xf numFmtId="0" fontId="9" fillId="0" borderId="2" xfId="4" quotePrefix="1" applyFont="1" applyBorder="1"/>
    <xf numFmtId="0" fontId="9" fillId="0" borderId="1" xfId="4" quotePrefix="1" applyFont="1" applyBorder="1"/>
    <xf numFmtId="0" fontId="9" fillId="0" borderId="1" xfId="4" applyFont="1" applyBorder="1"/>
    <xf numFmtId="165" fontId="9" fillId="0" borderId="1" xfId="5" applyNumberFormat="1" applyFont="1" applyBorder="1"/>
    <xf numFmtId="0" fontId="8" fillId="0" borderId="1" xfId="4" applyFont="1" applyBorder="1"/>
    <xf numFmtId="3" fontId="8" fillId="0" borderId="1" xfId="4" applyNumberFormat="1" applyFont="1" applyBorder="1"/>
    <xf numFmtId="166" fontId="8" fillId="0" borderId="0" xfId="2" applyNumberFormat="1" applyFont="1"/>
    <xf numFmtId="3" fontId="8" fillId="0" borderId="1" xfId="2" applyNumberFormat="1" applyFont="1" applyBorder="1" applyAlignment="1">
      <alignment horizontal="right"/>
    </xf>
    <xf numFmtId="0" fontId="9" fillId="0" borderId="3" xfId="2" applyFont="1" applyBorder="1"/>
    <xf numFmtId="3" fontId="9" fillId="0" borderId="3" xfId="2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7">
    <cellStyle name="Comma 2" xfId="3" xr:uid="{00000000-0005-0000-0000-000001000000}"/>
    <cellStyle name="Comma 3" xfId="5" xr:uid="{00000000-0005-0000-0000-000002000000}"/>
    <cellStyle name="Komma" xfId="1" builtinId="3"/>
    <cellStyle name="Normal" xfId="0" builtinId="0"/>
    <cellStyle name="Normal 2" xfId="2" xr:uid="{00000000-0005-0000-0000-000004000000}"/>
    <cellStyle name="Normal 3" xfId="4" xr:uid="{00000000-0005-0000-0000-000005000000}"/>
    <cellStyle name="Percent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Med sparing</c:v>
          </c:tx>
          <c:marker>
            <c:symbol val="none"/>
          </c:marker>
          <c:cat>
            <c:numRef>
              <c:f>'N5.7'!$J$4:$R$4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'N5.7'!$J$5:$R$5</c:f>
              <c:numCache>
                <c:formatCode>#,##0</c:formatCode>
                <c:ptCount val="9"/>
                <c:pt idx="0">
                  <c:v>-8400</c:v>
                </c:pt>
                <c:pt idx="1">
                  <c:v>-6207.7251568882784</c:v>
                </c:pt>
                <c:pt idx="2">
                  <c:v>-3667.9108728958818</c:v>
                </c:pt>
                <c:pt idx="3">
                  <c:v>-865.19589333073236</c:v>
                </c:pt>
                <c:pt idx="4">
                  <c:v>2130.6532552198914</c:v>
                </c:pt>
                <c:pt idx="5">
                  <c:v>5262.272797283018</c:v>
                </c:pt>
                <c:pt idx="6">
                  <c:v>8482.6430276201572</c:v>
                </c:pt>
                <c:pt idx="7">
                  <c:v>11753.370605611097</c:v>
                </c:pt>
                <c:pt idx="8">
                  <c:v>15043.254226972698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5F8-45DE-848D-8B4FB8611DA0}"/>
            </c:ext>
          </c:extLst>
        </c:ser>
        <c:ser>
          <c:idx val="1"/>
          <c:order val="1"/>
          <c:tx>
            <c:v>Uten sparing</c:v>
          </c:tx>
          <c:marker>
            <c:symbol val="none"/>
          </c:marker>
          <c:val>
            <c:numRef>
              <c:f>'N5.7'!$J$6:$R$6</c:f>
              <c:numCache>
                <c:formatCode>#,##0</c:formatCode>
                <c:ptCount val="9"/>
                <c:pt idx="0">
                  <c:v>0</c:v>
                </c:pt>
                <c:pt idx="1">
                  <c:v>8939.0703181844146</c:v>
                </c:pt>
                <c:pt idx="2">
                  <c:v>17095.905348993823</c:v>
                </c:pt>
                <c:pt idx="3">
                  <c:v>24551.952077189213</c:v>
                </c:pt>
                <c:pt idx="4">
                  <c:v>31379.114874019695</c:v>
                </c:pt>
                <c:pt idx="5">
                  <c:v>37640.980362614326</c:v>
                </c:pt>
                <c:pt idx="6">
                  <c:v>43393.872715400212</c:v>
                </c:pt>
                <c:pt idx="7">
                  <c:v>48687.764441268941</c:v>
                </c:pt>
                <c:pt idx="8">
                  <c:v>53567.063796898758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5F8-45DE-848D-8B4FB8611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301128"/>
        <c:axId val="307568136"/>
      </c:lineChart>
      <c:catAx>
        <c:axId val="294301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</a:t>
                </a:r>
                <a:r>
                  <a:rPr lang="nb-NO" baseline="0"/>
                  <a:t> %</a:t>
                </a:r>
                <a:endParaRPr lang="nb-NO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07568136"/>
        <c:crosses val="autoZero"/>
        <c:auto val="1"/>
        <c:lblAlgn val="ctr"/>
        <c:lblOffset val="100"/>
        <c:noMultiLvlLbl val="0"/>
      </c:catAx>
      <c:valAx>
        <c:axId val="307568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94301128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319768</xdr:colOff>
      <xdr:row>2</xdr:row>
      <xdr:rowOff>95249</xdr:rowOff>
    </xdr:from>
    <xdr:to>
      <xdr:col>11</xdr:col>
      <xdr:colOff>149679</xdr:colOff>
      <xdr:row>2</xdr:row>
      <xdr:rowOff>108857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4701268" y="771524"/>
          <a:ext cx="5163911" cy="13608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700768</xdr:colOff>
      <xdr:row>2</xdr:row>
      <xdr:rowOff>54429</xdr:rowOff>
    </xdr:from>
    <xdr:to>
      <xdr:col>4</xdr:col>
      <xdr:colOff>700768</xdr:colOff>
      <xdr:row>2</xdr:row>
      <xdr:rowOff>176893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082268" y="73070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642257</xdr:colOff>
      <xdr:row>2</xdr:row>
      <xdr:rowOff>50346</xdr:rowOff>
    </xdr:from>
    <xdr:to>
      <xdr:col>10</xdr:col>
      <xdr:colOff>642257</xdr:colOff>
      <xdr:row>2</xdr:row>
      <xdr:rowOff>172810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9595757" y="726621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3</xdr:row>
      <xdr:rowOff>156482</xdr:rowOff>
    </xdr:from>
    <xdr:to>
      <xdr:col>11</xdr:col>
      <xdr:colOff>54429</xdr:colOff>
      <xdr:row>6</xdr:row>
      <xdr:rowOff>61233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9919607" y="768803"/>
          <a:ext cx="6804" cy="47625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88447</xdr:colOff>
      <xdr:row>6</xdr:row>
      <xdr:rowOff>115661</xdr:rowOff>
    </xdr:from>
    <xdr:to>
      <xdr:col>11</xdr:col>
      <xdr:colOff>68036</xdr:colOff>
      <xdr:row>6</xdr:row>
      <xdr:rowOff>122465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5388429" y="1299482"/>
          <a:ext cx="4551589" cy="6804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4</xdr:row>
          <xdr:rowOff>123825</xdr:rowOff>
        </xdr:from>
        <xdr:to>
          <xdr:col>7</xdr:col>
          <xdr:colOff>752475</xdr:colOff>
          <xdr:row>6</xdr:row>
          <xdr:rowOff>114300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472167</xdr:colOff>
      <xdr:row>2</xdr:row>
      <xdr:rowOff>57150</xdr:rowOff>
    </xdr:from>
    <xdr:to>
      <xdr:col>5</xdr:col>
      <xdr:colOff>472167</xdr:colOff>
      <xdr:row>2</xdr:row>
      <xdr:rowOff>179614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5615667" y="733425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406853</xdr:colOff>
      <xdr:row>2</xdr:row>
      <xdr:rowOff>73479</xdr:rowOff>
    </xdr:from>
    <xdr:to>
      <xdr:col>6</xdr:col>
      <xdr:colOff>406853</xdr:colOff>
      <xdr:row>3</xdr:row>
      <xdr:rowOff>5443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6312353" y="74975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640896</xdr:colOff>
      <xdr:row>2</xdr:row>
      <xdr:rowOff>55789</xdr:rowOff>
    </xdr:from>
    <xdr:to>
      <xdr:col>9</xdr:col>
      <xdr:colOff>640896</xdr:colOff>
      <xdr:row>2</xdr:row>
      <xdr:rowOff>178253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8832396" y="73206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73479</xdr:rowOff>
    </xdr:from>
    <xdr:to>
      <xdr:col>9</xdr:col>
      <xdr:colOff>646339</xdr:colOff>
      <xdr:row>9</xdr:row>
      <xdr:rowOff>156482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5</xdr:row>
      <xdr:rowOff>40822</xdr:rowOff>
    </xdr:from>
    <xdr:to>
      <xdr:col>6</xdr:col>
      <xdr:colOff>632732</xdr:colOff>
      <xdr:row>9</xdr:row>
      <xdr:rowOff>163286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6681107" y="1034143"/>
          <a:ext cx="13607" cy="88446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653144</xdr:colOff>
      <xdr:row>5</xdr:row>
      <xdr:rowOff>74839</xdr:rowOff>
    </xdr:from>
    <xdr:to>
      <xdr:col>5</xdr:col>
      <xdr:colOff>659947</xdr:colOff>
      <xdr:row>10</xdr:row>
      <xdr:rowOff>2720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5953126" y="1068160"/>
          <a:ext cx="6803" cy="88038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503464</xdr:colOff>
      <xdr:row>12</xdr:row>
      <xdr:rowOff>102054</xdr:rowOff>
    </xdr:from>
    <xdr:to>
      <xdr:col>4</xdr:col>
      <xdr:colOff>503464</xdr:colOff>
      <xdr:row>14</xdr:row>
      <xdr:rowOff>170090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5041446" y="2428875"/>
          <a:ext cx="0" cy="449036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193223</xdr:colOff>
      <xdr:row>10</xdr:row>
      <xdr:rowOff>61233</xdr:rowOff>
    </xdr:from>
    <xdr:to>
      <xdr:col>10</xdr:col>
      <xdr:colOff>727982</xdr:colOff>
      <xdr:row>10</xdr:row>
      <xdr:rowOff>80282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>
          <a:off x="5493205" y="2007054"/>
          <a:ext cx="4344759" cy="1904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605518</xdr:colOff>
      <xdr:row>12</xdr:row>
      <xdr:rowOff>115659</xdr:rowOff>
    </xdr:from>
    <xdr:to>
      <xdr:col>5</xdr:col>
      <xdr:colOff>346982</xdr:colOff>
      <xdr:row>12</xdr:row>
      <xdr:rowOff>115661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5143500" y="2442480"/>
          <a:ext cx="503464" cy="2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612322</xdr:colOff>
      <xdr:row>13</xdr:row>
      <xdr:rowOff>149679</xdr:rowOff>
    </xdr:from>
    <xdr:to>
      <xdr:col>6</xdr:col>
      <xdr:colOff>197304</xdr:colOff>
      <xdr:row>13</xdr:row>
      <xdr:rowOff>163286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V="1">
          <a:off x="5150304" y="2667000"/>
          <a:ext cx="1108982" cy="13607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619125</xdr:colOff>
      <xdr:row>14</xdr:row>
      <xdr:rowOff>122465</xdr:rowOff>
    </xdr:from>
    <xdr:to>
      <xdr:col>10</xdr:col>
      <xdr:colOff>346983</xdr:colOff>
      <xdr:row>14</xdr:row>
      <xdr:rowOff>149679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5157107" y="2830286"/>
          <a:ext cx="4299858" cy="27214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76200</xdr:rowOff>
    </xdr:from>
    <xdr:to>
      <xdr:col>9</xdr:col>
      <xdr:colOff>646339</xdr:colOff>
      <xdr:row>9</xdr:row>
      <xdr:rowOff>159203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680357</xdr:colOff>
      <xdr:row>5</xdr:row>
      <xdr:rowOff>47625</xdr:rowOff>
    </xdr:from>
    <xdr:to>
      <xdr:col>10</xdr:col>
      <xdr:colOff>688520</xdr:colOff>
      <xdr:row>9</xdr:row>
      <xdr:rowOff>130628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9790339" y="1040946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8</xdr:row>
          <xdr:rowOff>28575</xdr:rowOff>
        </xdr:from>
        <xdr:to>
          <xdr:col>8</xdr:col>
          <xdr:colOff>19050</xdr:colOff>
          <xdr:row>10</xdr:row>
          <xdr:rowOff>19050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12</xdr:row>
          <xdr:rowOff>142875</xdr:rowOff>
        </xdr:from>
        <xdr:to>
          <xdr:col>8</xdr:col>
          <xdr:colOff>0</xdr:colOff>
          <xdr:row>14</xdr:row>
          <xdr:rowOff>142875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1</xdr:col>
      <xdr:colOff>600075</xdr:colOff>
      <xdr:row>6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28650" y="962025"/>
          <a:ext cx="581025" cy="52387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19050</xdr:colOff>
      <xdr:row>5</xdr:row>
      <xdr:rowOff>71439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1228725" y="847725"/>
          <a:ext cx="619125" cy="366714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600075</xdr:colOff>
      <xdr:row>5</xdr:row>
      <xdr:rowOff>80963</xdr:rowOff>
    </xdr:from>
    <xdr:to>
      <xdr:col>2</xdr:col>
      <xdr:colOff>590550</xdr:colOff>
      <xdr:row>7</xdr:row>
      <xdr:rowOff>152400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stCxn id="2" idx="3"/>
        </xdr:cNvCxnSpPr>
      </xdr:nvCxnSpPr>
      <xdr:spPr>
        <a:xfrm>
          <a:off x="1209675" y="1223963"/>
          <a:ext cx="600075" cy="452437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3</xdr:col>
      <xdr:colOff>142875</xdr:colOff>
      <xdr:row>2</xdr:row>
      <xdr:rowOff>114300</xdr:rowOff>
    </xdr:from>
    <xdr:to>
      <xdr:col>11</xdr:col>
      <xdr:colOff>561975</xdr:colOff>
      <xdr:row>2</xdr:row>
      <xdr:rowOff>123825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971675" y="495300"/>
          <a:ext cx="5295900" cy="95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285750</xdr:colOff>
      <xdr:row>2</xdr:row>
      <xdr:rowOff>28575</xdr:rowOff>
    </xdr:from>
    <xdr:to>
      <xdr:col>5</xdr:col>
      <xdr:colOff>285750</xdr:colOff>
      <xdr:row>2</xdr:row>
      <xdr:rowOff>142875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2114550" y="4095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</xdr:row>
      <xdr:rowOff>47625</xdr:rowOff>
    </xdr:from>
    <xdr:to>
      <xdr:col>6</xdr:col>
      <xdr:colOff>295275</xdr:colOff>
      <xdr:row>2</xdr:row>
      <xdr:rowOff>161925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2733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257175</xdr:colOff>
      <xdr:row>2</xdr:row>
      <xdr:rowOff>66675</xdr:rowOff>
    </xdr:from>
    <xdr:to>
      <xdr:col>7</xdr:col>
      <xdr:colOff>257175</xdr:colOff>
      <xdr:row>2</xdr:row>
      <xdr:rowOff>180975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3305175" y="4476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295275</xdr:colOff>
      <xdr:row>2</xdr:row>
      <xdr:rowOff>47625</xdr:rowOff>
    </xdr:from>
    <xdr:to>
      <xdr:col>11</xdr:col>
      <xdr:colOff>295275</xdr:colOff>
      <xdr:row>2</xdr:row>
      <xdr:rowOff>161925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5781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9</xdr:row>
      <xdr:rowOff>142875</xdr:rowOff>
    </xdr:from>
    <xdr:to>
      <xdr:col>17</xdr:col>
      <xdr:colOff>28575</xdr:colOff>
      <xdr:row>24</xdr:row>
      <xdr:rowOff>9525</xdr:rowOff>
    </xdr:to>
    <xdr:graphicFrame macro="">
      <xdr:nvGraphicFramePr>
        <xdr:cNvPr id="13329" name="Chart 2">
          <a:extLst>
            <a:ext uri="{FF2B5EF4-FFF2-40B4-BE49-F238E27FC236}">
              <a16:creationId xmlns:a16="http://schemas.microsoft.com/office/drawing/2014/main" id="{00000000-0008-0000-0700-000011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zoomScaleNormal="100" workbookViewId="0"/>
  </sheetViews>
  <sheetFormatPr baseColWidth="10" defaultColWidth="8.7109375" defaultRowHeight="15" x14ac:dyDescent="0.25"/>
  <cols>
    <col min="1" max="1" width="31" customWidth="1"/>
    <col min="2" max="2" width="11.28515625" customWidth="1"/>
    <col min="3" max="3" width="14.28515625" customWidth="1"/>
    <col min="4" max="11" width="11.42578125" customWidth="1"/>
    <col min="12" max="12" width="3.28515625" customWidth="1"/>
    <col min="13" max="256" width="11.42578125" customWidth="1"/>
    <col min="257" max="257" width="31" customWidth="1"/>
    <col min="258" max="258" width="9" customWidth="1"/>
    <col min="259" max="259" width="14.28515625" customWidth="1"/>
    <col min="260" max="512" width="11.42578125" customWidth="1"/>
    <col min="513" max="513" width="31" customWidth="1"/>
    <col min="514" max="514" width="9" customWidth="1"/>
    <col min="515" max="515" width="14.28515625" customWidth="1"/>
    <col min="516" max="768" width="11.42578125" customWidth="1"/>
    <col min="769" max="769" width="31" customWidth="1"/>
    <col min="770" max="770" width="9" customWidth="1"/>
    <col min="771" max="771" width="14.28515625" customWidth="1"/>
    <col min="772" max="1024" width="11.42578125" customWidth="1"/>
    <col min="1025" max="1025" width="31" customWidth="1"/>
    <col min="1026" max="1026" width="9" customWidth="1"/>
    <col min="1027" max="1027" width="14.28515625" customWidth="1"/>
    <col min="1028" max="1280" width="11.42578125" customWidth="1"/>
    <col min="1281" max="1281" width="31" customWidth="1"/>
    <col min="1282" max="1282" width="9" customWidth="1"/>
    <col min="1283" max="1283" width="14.28515625" customWidth="1"/>
    <col min="1284" max="1536" width="11.42578125" customWidth="1"/>
    <col min="1537" max="1537" width="31" customWidth="1"/>
    <col min="1538" max="1538" width="9" customWidth="1"/>
    <col min="1539" max="1539" width="14.28515625" customWidth="1"/>
    <col min="1540" max="1792" width="11.42578125" customWidth="1"/>
    <col min="1793" max="1793" width="31" customWidth="1"/>
    <col min="1794" max="1794" width="9" customWidth="1"/>
    <col min="1795" max="1795" width="14.28515625" customWidth="1"/>
    <col min="1796" max="2048" width="11.42578125" customWidth="1"/>
    <col min="2049" max="2049" width="31" customWidth="1"/>
    <col min="2050" max="2050" width="9" customWidth="1"/>
    <col min="2051" max="2051" width="14.28515625" customWidth="1"/>
    <col min="2052" max="2304" width="11.42578125" customWidth="1"/>
    <col min="2305" max="2305" width="31" customWidth="1"/>
    <col min="2306" max="2306" width="9" customWidth="1"/>
    <col min="2307" max="2307" width="14.28515625" customWidth="1"/>
    <col min="2308" max="2560" width="11.42578125" customWidth="1"/>
    <col min="2561" max="2561" width="31" customWidth="1"/>
    <col min="2562" max="2562" width="9" customWidth="1"/>
    <col min="2563" max="2563" width="14.28515625" customWidth="1"/>
    <col min="2564" max="2816" width="11.42578125" customWidth="1"/>
    <col min="2817" max="2817" width="31" customWidth="1"/>
    <col min="2818" max="2818" width="9" customWidth="1"/>
    <col min="2819" max="2819" width="14.28515625" customWidth="1"/>
    <col min="2820" max="3072" width="11.42578125" customWidth="1"/>
    <col min="3073" max="3073" width="31" customWidth="1"/>
    <col min="3074" max="3074" width="9" customWidth="1"/>
    <col min="3075" max="3075" width="14.28515625" customWidth="1"/>
    <col min="3076" max="3328" width="11.42578125" customWidth="1"/>
    <col min="3329" max="3329" width="31" customWidth="1"/>
    <col min="3330" max="3330" width="9" customWidth="1"/>
    <col min="3331" max="3331" width="14.28515625" customWidth="1"/>
    <col min="3332" max="3584" width="11.42578125" customWidth="1"/>
    <col min="3585" max="3585" width="31" customWidth="1"/>
    <col min="3586" max="3586" width="9" customWidth="1"/>
    <col min="3587" max="3587" width="14.28515625" customWidth="1"/>
    <col min="3588" max="3840" width="11.42578125" customWidth="1"/>
    <col min="3841" max="3841" width="31" customWidth="1"/>
    <col min="3842" max="3842" width="9" customWidth="1"/>
    <col min="3843" max="3843" width="14.28515625" customWidth="1"/>
    <col min="3844" max="4096" width="11.42578125" customWidth="1"/>
    <col min="4097" max="4097" width="31" customWidth="1"/>
    <col min="4098" max="4098" width="9" customWidth="1"/>
    <col min="4099" max="4099" width="14.28515625" customWidth="1"/>
    <col min="4100" max="4352" width="11.42578125" customWidth="1"/>
    <col min="4353" max="4353" width="31" customWidth="1"/>
    <col min="4354" max="4354" width="9" customWidth="1"/>
    <col min="4355" max="4355" width="14.28515625" customWidth="1"/>
    <col min="4356" max="4608" width="11.42578125" customWidth="1"/>
    <col min="4609" max="4609" width="31" customWidth="1"/>
    <col min="4610" max="4610" width="9" customWidth="1"/>
    <col min="4611" max="4611" width="14.28515625" customWidth="1"/>
    <col min="4612" max="4864" width="11.42578125" customWidth="1"/>
    <col min="4865" max="4865" width="31" customWidth="1"/>
    <col min="4866" max="4866" width="9" customWidth="1"/>
    <col min="4867" max="4867" width="14.28515625" customWidth="1"/>
    <col min="4868" max="5120" width="11.42578125" customWidth="1"/>
    <col min="5121" max="5121" width="31" customWidth="1"/>
    <col min="5122" max="5122" width="9" customWidth="1"/>
    <col min="5123" max="5123" width="14.28515625" customWidth="1"/>
    <col min="5124" max="5376" width="11.42578125" customWidth="1"/>
    <col min="5377" max="5377" width="31" customWidth="1"/>
    <col min="5378" max="5378" width="9" customWidth="1"/>
    <col min="5379" max="5379" width="14.28515625" customWidth="1"/>
    <col min="5380" max="5632" width="11.42578125" customWidth="1"/>
    <col min="5633" max="5633" width="31" customWidth="1"/>
    <col min="5634" max="5634" width="9" customWidth="1"/>
    <col min="5635" max="5635" width="14.28515625" customWidth="1"/>
    <col min="5636" max="5888" width="11.42578125" customWidth="1"/>
    <col min="5889" max="5889" width="31" customWidth="1"/>
    <col min="5890" max="5890" width="9" customWidth="1"/>
    <col min="5891" max="5891" width="14.28515625" customWidth="1"/>
    <col min="5892" max="6144" width="11.42578125" customWidth="1"/>
    <col min="6145" max="6145" width="31" customWidth="1"/>
    <col min="6146" max="6146" width="9" customWidth="1"/>
    <col min="6147" max="6147" width="14.28515625" customWidth="1"/>
    <col min="6148" max="6400" width="11.42578125" customWidth="1"/>
    <col min="6401" max="6401" width="31" customWidth="1"/>
    <col min="6402" max="6402" width="9" customWidth="1"/>
    <col min="6403" max="6403" width="14.28515625" customWidth="1"/>
    <col min="6404" max="6656" width="11.42578125" customWidth="1"/>
    <col min="6657" max="6657" width="31" customWidth="1"/>
    <col min="6658" max="6658" width="9" customWidth="1"/>
    <col min="6659" max="6659" width="14.28515625" customWidth="1"/>
    <col min="6660" max="6912" width="11.42578125" customWidth="1"/>
    <col min="6913" max="6913" width="31" customWidth="1"/>
    <col min="6914" max="6914" width="9" customWidth="1"/>
    <col min="6915" max="6915" width="14.28515625" customWidth="1"/>
    <col min="6916" max="7168" width="11.42578125" customWidth="1"/>
    <col min="7169" max="7169" width="31" customWidth="1"/>
    <col min="7170" max="7170" width="9" customWidth="1"/>
    <col min="7171" max="7171" width="14.28515625" customWidth="1"/>
    <col min="7172" max="7424" width="11.42578125" customWidth="1"/>
    <col min="7425" max="7425" width="31" customWidth="1"/>
    <col min="7426" max="7426" width="9" customWidth="1"/>
    <col min="7427" max="7427" width="14.28515625" customWidth="1"/>
    <col min="7428" max="7680" width="11.42578125" customWidth="1"/>
    <col min="7681" max="7681" width="31" customWidth="1"/>
    <col min="7682" max="7682" width="9" customWidth="1"/>
    <col min="7683" max="7683" width="14.28515625" customWidth="1"/>
    <col min="7684" max="7936" width="11.42578125" customWidth="1"/>
    <col min="7937" max="7937" width="31" customWidth="1"/>
    <col min="7938" max="7938" width="9" customWidth="1"/>
    <col min="7939" max="7939" width="14.28515625" customWidth="1"/>
    <col min="7940" max="8192" width="11.42578125" customWidth="1"/>
    <col min="8193" max="8193" width="31" customWidth="1"/>
    <col min="8194" max="8194" width="9" customWidth="1"/>
    <col min="8195" max="8195" width="14.28515625" customWidth="1"/>
    <col min="8196" max="8448" width="11.42578125" customWidth="1"/>
    <col min="8449" max="8449" width="31" customWidth="1"/>
    <col min="8450" max="8450" width="9" customWidth="1"/>
    <col min="8451" max="8451" width="14.28515625" customWidth="1"/>
    <col min="8452" max="8704" width="11.42578125" customWidth="1"/>
    <col min="8705" max="8705" width="31" customWidth="1"/>
    <col min="8706" max="8706" width="9" customWidth="1"/>
    <col min="8707" max="8707" width="14.28515625" customWidth="1"/>
    <col min="8708" max="8960" width="11.42578125" customWidth="1"/>
    <col min="8961" max="8961" width="31" customWidth="1"/>
    <col min="8962" max="8962" width="9" customWidth="1"/>
    <col min="8963" max="8963" width="14.28515625" customWidth="1"/>
    <col min="8964" max="9216" width="11.42578125" customWidth="1"/>
    <col min="9217" max="9217" width="31" customWidth="1"/>
    <col min="9218" max="9218" width="9" customWidth="1"/>
    <col min="9219" max="9219" width="14.28515625" customWidth="1"/>
    <col min="9220" max="9472" width="11.42578125" customWidth="1"/>
    <col min="9473" max="9473" width="31" customWidth="1"/>
    <col min="9474" max="9474" width="9" customWidth="1"/>
    <col min="9475" max="9475" width="14.28515625" customWidth="1"/>
    <col min="9476" max="9728" width="11.42578125" customWidth="1"/>
    <col min="9729" max="9729" width="31" customWidth="1"/>
    <col min="9730" max="9730" width="9" customWidth="1"/>
    <col min="9731" max="9731" width="14.28515625" customWidth="1"/>
    <col min="9732" max="9984" width="11.42578125" customWidth="1"/>
    <col min="9985" max="9985" width="31" customWidth="1"/>
    <col min="9986" max="9986" width="9" customWidth="1"/>
    <col min="9987" max="9987" width="14.28515625" customWidth="1"/>
    <col min="9988" max="10240" width="11.42578125" customWidth="1"/>
    <col min="10241" max="10241" width="31" customWidth="1"/>
    <col min="10242" max="10242" width="9" customWidth="1"/>
    <col min="10243" max="10243" width="14.28515625" customWidth="1"/>
    <col min="10244" max="10496" width="11.42578125" customWidth="1"/>
    <col min="10497" max="10497" width="31" customWidth="1"/>
    <col min="10498" max="10498" width="9" customWidth="1"/>
    <col min="10499" max="10499" width="14.28515625" customWidth="1"/>
    <col min="10500" max="10752" width="11.42578125" customWidth="1"/>
    <col min="10753" max="10753" width="31" customWidth="1"/>
    <col min="10754" max="10754" width="9" customWidth="1"/>
    <col min="10755" max="10755" width="14.28515625" customWidth="1"/>
    <col min="10756" max="11008" width="11.42578125" customWidth="1"/>
    <col min="11009" max="11009" width="31" customWidth="1"/>
    <col min="11010" max="11010" width="9" customWidth="1"/>
    <col min="11011" max="11011" width="14.28515625" customWidth="1"/>
    <col min="11012" max="11264" width="11.42578125" customWidth="1"/>
    <col min="11265" max="11265" width="31" customWidth="1"/>
    <col min="11266" max="11266" width="9" customWidth="1"/>
    <col min="11267" max="11267" width="14.28515625" customWidth="1"/>
    <col min="11268" max="11520" width="11.42578125" customWidth="1"/>
    <col min="11521" max="11521" width="31" customWidth="1"/>
    <col min="11522" max="11522" width="9" customWidth="1"/>
    <col min="11523" max="11523" width="14.28515625" customWidth="1"/>
    <col min="11524" max="11776" width="11.42578125" customWidth="1"/>
    <col min="11777" max="11777" width="31" customWidth="1"/>
    <col min="11778" max="11778" width="9" customWidth="1"/>
    <col min="11779" max="11779" width="14.28515625" customWidth="1"/>
    <col min="11780" max="12032" width="11.42578125" customWidth="1"/>
    <col min="12033" max="12033" width="31" customWidth="1"/>
    <col min="12034" max="12034" width="9" customWidth="1"/>
    <col min="12035" max="12035" width="14.28515625" customWidth="1"/>
    <col min="12036" max="12288" width="11.42578125" customWidth="1"/>
    <col min="12289" max="12289" width="31" customWidth="1"/>
    <col min="12290" max="12290" width="9" customWidth="1"/>
    <col min="12291" max="12291" width="14.28515625" customWidth="1"/>
    <col min="12292" max="12544" width="11.42578125" customWidth="1"/>
    <col min="12545" max="12545" width="31" customWidth="1"/>
    <col min="12546" max="12546" width="9" customWidth="1"/>
    <col min="12547" max="12547" width="14.28515625" customWidth="1"/>
    <col min="12548" max="12800" width="11.42578125" customWidth="1"/>
    <col min="12801" max="12801" width="31" customWidth="1"/>
    <col min="12802" max="12802" width="9" customWidth="1"/>
    <col min="12803" max="12803" width="14.28515625" customWidth="1"/>
    <col min="12804" max="13056" width="11.42578125" customWidth="1"/>
    <col min="13057" max="13057" width="31" customWidth="1"/>
    <col min="13058" max="13058" width="9" customWidth="1"/>
    <col min="13059" max="13059" width="14.28515625" customWidth="1"/>
    <col min="13060" max="13312" width="11.42578125" customWidth="1"/>
    <col min="13313" max="13313" width="31" customWidth="1"/>
    <col min="13314" max="13314" width="9" customWidth="1"/>
    <col min="13315" max="13315" width="14.28515625" customWidth="1"/>
    <col min="13316" max="13568" width="11.42578125" customWidth="1"/>
    <col min="13569" max="13569" width="31" customWidth="1"/>
    <col min="13570" max="13570" width="9" customWidth="1"/>
    <col min="13571" max="13571" width="14.28515625" customWidth="1"/>
    <col min="13572" max="13824" width="11.42578125" customWidth="1"/>
    <col min="13825" max="13825" width="31" customWidth="1"/>
    <col min="13826" max="13826" width="9" customWidth="1"/>
    <col min="13827" max="13827" width="14.28515625" customWidth="1"/>
    <col min="13828" max="14080" width="11.42578125" customWidth="1"/>
    <col min="14081" max="14081" width="31" customWidth="1"/>
    <col min="14082" max="14082" width="9" customWidth="1"/>
    <col min="14083" max="14083" width="14.28515625" customWidth="1"/>
    <col min="14084" max="14336" width="11.42578125" customWidth="1"/>
    <col min="14337" max="14337" width="31" customWidth="1"/>
    <col min="14338" max="14338" width="9" customWidth="1"/>
    <col min="14339" max="14339" width="14.28515625" customWidth="1"/>
    <col min="14340" max="14592" width="11.42578125" customWidth="1"/>
    <col min="14593" max="14593" width="31" customWidth="1"/>
    <col min="14594" max="14594" width="9" customWidth="1"/>
    <col min="14595" max="14595" width="14.28515625" customWidth="1"/>
    <col min="14596" max="14848" width="11.42578125" customWidth="1"/>
    <col min="14849" max="14849" width="31" customWidth="1"/>
    <col min="14850" max="14850" width="9" customWidth="1"/>
    <col min="14851" max="14851" width="14.28515625" customWidth="1"/>
    <col min="14852" max="15104" width="11.42578125" customWidth="1"/>
    <col min="15105" max="15105" width="31" customWidth="1"/>
    <col min="15106" max="15106" width="9" customWidth="1"/>
    <col min="15107" max="15107" width="14.28515625" customWidth="1"/>
    <col min="15108" max="15360" width="11.42578125" customWidth="1"/>
    <col min="15361" max="15361" width="31" customWidth="1"/>
    <col min="15362" max="15362" width="9" customWidth="1"/>
    <col min="15363" max="15363" width="14.28515625" customWidth="1"/>
    <col min="15364" max="15616" width="11.42578125" customWidth="1"/>
    <col min="15617" max="15617" width="31" customWidth="1"/>
    <col min="15618" max="15618" width="9" customWidth="1"/>
    <col min="15619" max="15619" width="14.28515625" customWidth="1"/>
    <col min="15620" max="15872" width="11.42578125" customWidth="1"/>
    <col min="15873" max="15873" width="31" customWidth="1"/>
    <col min="15874" max="15874" width="9" customWidth="1"/>
    <col min="15875" max="15875" width="14.28515625" customWidth="1"/>
    <col min="15876" max="16128" width="11.42578125" customWidth="1"/>
    <col min="16129" max="16129" width="31" customWidth="1"/>
    <col min="16130" max="16130" width="9" customWidth="1"/>
    <col min="16131" max="16131" width="14.28515625" customWidth="1"/>
    <col min="16132" max="16384" width="11.42578125" customWidth="1"/>
  </cols>
  <sheetData>
    <row r="1" spans="1:13" ht="18" customHeight="1" x14ac:dyDescent="0.25">
      <c r="A1" s="3" t="s">
        <v>14</v>
      </c>
      <c r="B1" s="3"/>
      <c r="C1" s="3"/>
    </row>
    <row r="2" spans="1:13" x14ac:dyDescent="0.25">
      <c r="A2" s="3" t="s">
        <v>15</v>
      </c>
      <c r="B2" s="4">
        <v>-4000</v>
      </c>
      <c r="C2" s="3" t="s">
        <v>16</v>
      </c>
      <c r="E2">
        <v>0</v>
      </c>
      <c r="K2">
        <v>20</v>
      </c>
    </row>
    <row r="3" spans="1:13" x14ac:dyDescent="0.25">
      <c r="A3" s="3" t="s">
        <v>17</v>
      </c>
      <c r="B3" s="4">
        <v>-400</v>
      </c>
      <c r="C3" s="3" t="str">
        <f>C2</f>
        <v>mill kroner</v>
      </c>
      <c r="M3" t="s">
        <v>47</v>
      </c>
    </row>
    <row r="4" spans="1:13" x14ac:dyDescent="0.25">
      <c r="A4" s="3" t="s">
        <v>18</v>
      </c>
      <c r="B4" s="4">
        <v>20</v>
      </c>
      <c r="C4" s="3" t="s">
        <v>19</v>
      </c>
      <c r="E4" s="8">
        <v>-4000</v>
      </c>
      <c r="K4" s="8">
        <v>2400</v>
      </c>
    </row>
    <row r="5" spans="1:13" x14ac:dyDescent="0.25">
      <c r="A5" s="3" t="s">
        <v>39</v>
      </c>
      <c r="B5" s="5">
        <v>4</v>
      </c>
      <c r="C5" s="3" t="s">
        <v>20</v>
      </c>
      <c r="F5">
        <v>-400</v>
      </c>
      <c r="G5">
        <v>-400</v>
      </c>
      <c r="H5" s="1" t="s">
        <v>49</v>
      </c>
      <c r="I5" s="1"/>
      <c r="J5">
        <v>-400</v>
      </c>
      <c r="K5">
        <v>-400</v>
      </c>
    </row>
    <row r="6" spans="1:13" x14ac:dyDescent="0.25">
      <c r="A6" s="3" t="s">
        <v>21</v>
      </c>
      <c r="B6" s="4">
        <v>50</v>
      </c>
      <c r="C6" s="3" t="str">
        <f>C4</f>
        <v>År</v>
      </c>
    </row>
    <row r="7" spans="1:13" x14ac:dyDescent="0.25">
      <c r="A7" s="3" t="s">
        <v>72</v>
      </c>
      <c r="B7" s="6">
        <f>-B2*(1-(B4/B6))</f>
        <v>2400</v>
      </c>
      <c r="C7" s="3" t="str">
        <f>C2</f>
        <v>mill kroner</v>
      </c>
      <c r="E7" s="33">
        <v>1095</v>
      </c>
    </row>
    <row r="8" spans="1:13" x14ac:dyDescent="0.25">
      <c r="A8" s="3" t="s">
        <v>51</v>
      </c>
      <c r="B8" s="7">
        <f>PV(B5/100,B4,0,-B7)</f>
        <v>1095.328670883101</v>
      </c>
      <c r="C8" s="3" t="str">
        <f>C2</f>
        <v>mill kroner</v>
      </c>
      <c r="E8" s="8">
        <f>E4+E7</f>
        <v>-2905</v>
      </c>
    </row>
    <row r="9" spans="1:13" x14ac:dyDescent="0.25">
      <c r="A9" s="3" t="s">
        <v>52</v>
      </c>
      <c r="B9" s="7">
        <f>B2+B8</f>
        <v>-2904.671329116899</v>
      </c>
      <c r="C9" t="str">
        <f>C2</f>
        <v>mill kroner</v>
      </c>
    </row>
    <row r="10" spans="1:13" x14ac:dyDescent="0.25">
      <c r="A10" s="3" t="s">
        <v>53</v>
      </c>
      <c r="B10" s="7">
        <f>-PV(B5/100,B4,B3)</f>
        <v>-5436.1305379870792</v>
      </c>
      <c r="C10" s="3" t="str">
        <f>C3</f>
        <v>mill kroner</v>
      </c>
    </row>
    <row r="11" spans="1:13" x14ac:dyDescent="0.25">
      <c r="A11" s="3" t="s">
        <v>54</v>
      </c>
      <c r="B11" s="6">
        <f>B9+B10</f>
        <v>-8340.801867103979</v>
      </c>
      <c r="C11" s="3" t="str">
        <f>C2</f>
        <v>mill kroner</v>
      </c>
      <c r="E11" s="33">
        <v>-5436</v>
      </c>
    </row>
    <row r="12" spans="1:13" x14ac:dyDescent="0.25">
      <c r="A12" s="3" t="s">
        <v>48</v>
      </c>
      <c r="B12" s="8">
        <f>-PMT(B5/100,B4,B11)</f>
        <v>-613.73080052580667</v>
      </c>
      <c r="C12" s="3" t="str">
        <f>C2</f>
        <v>mill kroner</v>
      </c>
      <c r="E12" s="8">
        <f>E8+E11</f>
        <v>-8341</v>
      </c>
    </row>
    <row r="13" spans="1:13" x14ac:dyDescent="0.25">
      <c r="A13" s="3" t="s">
        <v>22</v>
      </c>
      <c r="B13" s="6">
        <f>-PMT(B5/100,B4,B11)</f>
        <v>-613.73080052580667</v>
      </c>
      <c r="C13" s="3" t="str">
        <f>C10</f>
        <v>mill kroner</v>
      </c>
      <c r="F13">
        <v>-614</v>
      </c>
    </row>
    <row r="14" spans="1:13" x14ac:dyDescent="0.25">
      <c r="A14" s="6" t="s">
        <v>23</v>
      </c>
      <c r="B14" s="4">
        <v>230</v>
      </c>
      <c r="C14" s="3" t="s">
        <v>24</v>
      </c>
      <c r="G14">
        <v>-614</v>
      </c>
    </row>
    <row r="15" spans="1:13" x14ac:dyDescent="0.25">
      <c r="A15" s="3" t="s">
        <v>50</v>
      </c>
      <c r="B15" s="6">
        <f>B13*1000/B14</f>
        <v>-2668.3947848948119</v>
      </c>
      <c r="C15" s="3" t="s">
        <v>25</v>
      </c>
      <c r="K15">
        <v>-614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3076" r:id="rId4">
          <objectPr defaultSize="0" autoPict="0" r:id="rId5">
            <anchor moveWithCells="1">
              <from>
                <xdr:col>7</xdr:col>
                <xdr:colOff>295275</xdr:colOff>
                <xdr:row>4</xdr:row>
                <xdr:rowOff>123825</xdr:rowOff>
              </from>
              <to>
                <xdr:col>7</xdr:col>
                <xdr:colOff>752475</xdr:colOff>
                <xdr:row>6</xdr:row>
                <xdr:rowOff>114300</xdr:rowOff>
              </to>
            </anchor>
          </objectPr>
        </oleObject>
      </mc:Choice>
      <mc:Fallback>
        <oleObject progId="Equation.3" shapeId="3076" r:id="rId4"/>
      </mc:Fallback>
    </mc:AlternateContent>
    <mc:AlternateContent xmlns:mc="http://schemas.openxmlformats.org/markup-compatibility/2006">
      <mc:Choice Requires="x14">
        <oleObject progId="Equation.3" shapeId="3078" r:id="rId6">
          <objectPr defaultSize="0" autoPict="0" r:id="rId5">
            <anchor moveWithCells="1">
              <from>
                <xdr:col>7</xdr:col>
                <xdr:colOff>323850</xdr:colOff>
                <xdr:row>8</xdr:row>
                <xdr:rowOff>28575</xdr:rowOff>
              </from>
              <to>
                <xdr:col>8</xdr:col>
                <xdr:colOff>19050</xdr:colOff>
                <xdr:row>10</xdr:row>
                <xdr:rowOff>19050</xdr:rowOff>
              </to>
            </anchor>
          </objectPr>
        </oleObject>
      </mc:Choice>
      <mc:Fallback>
        <oleObject progId="Equation.3" shapeId="3078" r:id="rId6"/>
      </mc:Fallback>
    </mc:AlternateContent>
    <mc:AlternateContent xmlns:mc="http://schemas.openxmlformats.org/markup-compatibility/2006">
      <mc:Choice Requires="x14">
        <oleObject progId="Equation.3" shapeId="3080" r:id="rId7">
          <objectPr defaultSize="0" autoPict="0" r:id="rId8">
            <anchor moveWithCells="1" sizeWithCells="1">
              <from>
                <xdr:col>7</xdr:col>
                <xdr:colOff>314325</xdr:colOff>
                <xdr:row>12</xdr:row>
                <xdr:rowOff>142875</xdr:rowOff>
              </from>
              <to>
                <xdr:col>8</xdr:col>
                <xdr:colOff>0</xdr:colOff>
                <xdr:row>14</xdr:row>
                <xdr:rowOff>142875</xdr:rowOff>
              </to>
            </anchor>
          </objectPr>
        </oleObject>
      </mc:Choice>
      <mc:Fallback>
        <oleObject progId="Equation.3" shapeId="308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2:M10"/>
  <sheetViews>
    <sheetView workbookViewId="0">
      <selection activeCell="P12" sqref="P12"/>
    </sheetView>
  </sheetViews>
  <sheetFormatPr baseColWidth="10" defaultColWidth="8.7109375" defaultRowHeight="15" x14ac:dyDescent="0.25"/>
  <cols>
    <col min="5" max="5" width="11.42578125" customWidth="1"/>
    <col min="6" max="12" width="7.85546875" customWidth="1"/>
  </cols>
  <sheetData>
    <row r="2" spans="4:13" x14ac:dyDescent="0.25">
      <c r="F2" s="35">
        <v>0</v>
      </c>
      <c r="G2" s="35">
        <v>1</v>
      </c>
      <c r="H2" s="35">
        <v>2</v>
      </c>
      <c r="I2" s="35" t="s">
        <v>49</v>
      </c>
      <c r="J2" s="35" t="s">
        <v>49</v>
      </c>
      <c r="K2" s="35" t="s">
        <v>49</v>
      </c>
      <c r="L2" s="35">
        <v>119</v>
      </c>
    </row>
    <row r="3" spans="4:13" x14ac:dyDescent="0.25">
      <c r="M3" s="3" t="s">
        <v>55</v>
      </c>
    </row>
    <row r="4" spans="4:13" x14ac:dyDescent="0.25">
      <c r="D4" s="34" t="s">
        <v>56</v>
      </c>
      <c r="F4" s="8">
        <v>500000</v>
      </c>
      <c r="G4">
        <v>0</v>
      </c>
      <c r="H4">
        <v>0</v>
      </c>
      <c r="I4" s="39" t="s">
        <v>49</v>
      </c>
      <c r="J4" s="2" t="s">
        <v>49</v>
      </c>
      <c r="K4" s="2" t="s">
        <v>49</v>
      </c>
      <c r="L4">
        <v>0</v>
      </c>
    </row>
    <row r="8" spans="4:13" x14ac:dyDescent="0.25">
      <c r="D8" s="36" t="s">
        <v>57</v>
      </c>
      <c r="E8" s="37"/>
      <c r="F8" s="33">
        <v>10000</v>
      </c>
      <c r="G8" s="33">
        <v>10000</v>
      </c>
      <c r="H8" s="33">
        <v>10000</v>
      </c>
      <c r="I8" s="39" t="s">
        <v>49</v>
      </c>
      <c r="J8" s="2" t="s">
        <v>49</v>
      </c>
      <c r="K8" s="2" t="s">
        <v>49</v>
      </c>
      <c r="L8" s="33">
        <v>10000</v>
      </c>
    </row>
    <row r="9" spans="4:13" x14ac:dyDescent="0.25">
      <c r="D9" s="38" t="s">
        <v>58</v>
      </c>
      <c r="I9" s="1"/>
      <c r="J9" s="1"/>
      <c r="K9" s="1"/>
    </row>
    <row r="10" spans="4:13" x14ac:dyDescent="0.25">
      <c r="D10" s="64" t="s">
        <v>59</v>
      </c>
      <c r="E10" s="64"/>
      <c r="F10" s="8">
        <v>490000</v>
      </c>
      <c r="G10" s="8">
        <v>-10000</v>
      </c>
      <c r="H10" s="8">
        <v>-10000</v>
      </c>
      <c r="I10" s="1" t="s">
        <v>49</v>
      </c>
      <c r="J10" s="1" t="s">
        <v>49</v>
      </c>
      <c r="K10" s="1" t="s">
        <v>49</v>
      </c>
      <c r="L10" s="8">
        <v>-10000</v>
      </c>
    </row>
  </sheetData>
  <mergeCells count="1">
    <mergeCell ref="D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zoomScaleNormal="100" workbookViewId="0">
      <selection activeCell="M18" sqref="M18"/>
    </sheetView>
  </sheetViews>
  <sheetFormatPr baseColWidth="10" defaultColWidth="8.7109375" defaultRowHeight="12.75" x14ac:dyDescent="0.2"/>
  <cols>
    <col min="1" max="5" width="11.42578125" style="16" customWidth="1"/>
    <col min="6" max="6" width="6.140625" style="16" customWidth="1"/>
    <col min="7" max="7" width="9.28515625" style="16" customWidth="1"/>
    <col min="8" max="261" width="11.42578125" style="16" customWidth="1"/>
    <col min="262" max="263" width="6.140625" style="16" customWidth="1"/>
    <col min="264" max="517" width="11.42578125" style="16" customWidth="1"/>
    <col min="518" max="519" width="6.140625" style="16" customWidth="1"/>
    <col min="520" max="773" width="11.42578125" style="16" customWidth="1"/>
    <col min="774" max="775" width="6.140625" style="16" customWidth="1"/>
    <col min="776" max="1029" width="11.42578125" style="16" customWidth="1"/>
    <col min="1030" max="1031" width="6.140625" style="16" customWidth="1"/>
    <col min="1032" max="1285" width="11.42578125" style="16" customWidth="1"/>
    <col min="1286" max="1287" width="6.140625" style="16" customWidth="1"/>
    <col min="1288" max="1541" width="11.42578125" style="16" customWidth="1"/>
    <col min="1542" max="1543" width="6.140625" style="16" customWidth="1"/>
    <col min="1544" max="1797" width="11.42578125" style="16" customWidth="1"/>
    <col min="1798" max="1799" width="6.140625" style="16" customWidth="1"/>
    <col min="1800" max="2053" width="11.42578125" style="16" customWidth="1"/>
    <col min="2054" max="2055" width="6.140625" style="16" customWidth="1"/>
    <col min="2056" max="2309" width="11.42578125" style="16" customWidth="1"/>
    <col min="2310" max="2311" width="6.140625" style="16" customWidth="1"/>
    <col min="2312" max="2565" width="11.42578125" style="16" customWidth="1"/>
    <col min="2566" max="2567" width="6.140625" style="16" customWidth="1"/>
    <col min="2568" max="2821" width="11.42578125" style="16" customWidth="1"/>
    <col min="2822" max="2823" width="6.140625" style="16" customWidth="1"/>
    <col min="2824" max="3077" width="11.42578125" style="16" customWidth="1"/>
    <col min="3078" max="3079" width="6.140625" style="16" customWidth="1"/>
    <col min="3080" max="3333" width="11.42578125" style="16" customWidth="1"/>
    <col min="3334" max="3335" width="6.140625" style="16" customWidth="1"/>
    <col min="3336" max="3589" width="11.42578125" style="16" customWidth="1"/>
    <col min="3590" max="3591" width="6.140625" style="16" customWidth="1"/>
    <col min="3592" max="3845" width="11.42578125" style="16" customWidth="1"/>
    <col min="3846" max="3847" width="6.140625" style="16" customWidth="1"/>
    <col min="3848" max="4101" width="11.42578125" style="16" customWidth="1"/>
    <col min="4102" max="4103" width="6.140625" style="16" customWidth="1"/>
    <col min="4104" max="4357" width="11.42578125" style="16" customWidth="1"/>
    <col min="4358" max="4359" width="6.140625" style="16" customWidth="1"/>
    <col min="4360" max="4613" width="11.42578125" style="16" customWidth="1"/>
    <col min="4614" max="4615" width="6.140625" style="16" customWidth="1"/>
    <col min="4616" max="4869" width="11.42578125" style="16" customWidth="1"/>
    <col min="4870" max="4871" width="6.140625" style="16" customWidth="1"/>
    <col min="4872" max="5125" width="11.42578125" style="16" customWidth="1"/>
    <col min="5126" max="5127" width="6.140625" style="16" customWidth="1"/>
    <col min="5128" max="5381" width="11.42578125" style="16" customWidth="1"/>
    <col min="5382" max="5383" width="6.140625" style="16" customWidth="1"/>
    <col min="5384" max="5637" width="11.42578125" style="16" customWidth="1"/>
    <col min="5638" max="5639" width="6.140625" style="16" customWidth="1"/>
    <col min="5640" max="5893" width="11.42578125" style="16" customWidth="1"/>
    <col min="5894" max="5895" width="6.140625" style="16" customWidth="1"/>
    <col min="5896" max="6149" width="11.42578125" style="16" customWidth="1"/>
    <col min="6150" max="6151" width="6.140625" style="16" customWidth="1"/>
    <col min="6152" max="6405" width="11.42578125" style="16" customWidth="1"/>
    <col min="6406" max="6407" width="6.140625" style="16" customWidth="1"/>
    <col min="6408" max="6661" width="11.42578125" style="16" customWidth="1"/>
    <col min="6662" max="6663" width="6.140625" style="16" customWidth="1"/>
    <col min="6664" max="6917" width="11.42578125" style="16" customWidth="1"/>
    <col min="6918" max="6919" width="6.140625" style="16" customWidth="1"/>
    <col min="6920" max="7173" width="11.42578125" style="16" customWidth="1"/>
    <col min="7174" max="7175" width="6.140625" style="16" customWidth="1"/>
    <col min="7176" max="7429" width="11.42578125" style="16" customWidth="1"/>
    <col min="7430" max="7431" width="6.140625" style="16" customWidth="1"/>
    <col min="7432" max="7685" width="11.42578125" style="16" customWidth="1"/>
    <col min="7686" max="7687" width="6.140625" style="16" customWidth="1"/>
    <col min="7688" max="7941" width="11.42578125" style="16" customWidth="1"/>
    <col min="7942" max="7943" width="6.140625" style="16" customWidth="1"/>
    <col min="7944" max="8197" width="11.42578125" style="16" customWidth="1"/>
    <col min="8198" max="8199" width="6.140625" style="16" customWidth="1"/>
    <col min="8200" max="8453" width="11.42578125" style="16" customWidth="1"/>
    <col min="8454" max="8455" width="6.140625" style="16" customWidth="1"/>
    <col min="8456" max="8709" width="11.42578125" style="16" customWidth="1"/>
    <col min="8710" max="8711" width="6.140625" style="16" customWidth="1"/>
    <col min="8712" max="8965" width="11.42578125" style="16" customWidth="1"/>
    <col min="8966" max="8967" width="6.140625" style="16" customWidth="1"/>
    <col min="8968" max="9221" width="11.42578125" style="16" customWidth="1"/>
    <col min="9222" max="9223" width="6.140625" style="16" customWidth="1"/>
    <col min="9224" max="9477" width="11.42578125" style="16" customWidth="1"/>
    <col min="9478" max="9479" width="6.140625" style="16" customWidth="1"/>
    <col min="9480" max="9733" width="11.42578125" style="16" customWidth="1"/>
    <col min="9734" max="9735" width="6.140625" style="16" customWidth="1"/>
    <col min="9736" max="9989" width="11.42578125" style="16" customWidth="1"/>
    <col min="9990" max="9991" width="6.140625" style="16" customWidth="1"/>
    <col min="9992" max="10245" width="11.42578125" style="16" customWidth="1"/>
    <col min="10246" max="10247" width="6.140625" style="16" customWidth="1"/>
    <col min="10248" max="10501" width="11.42578125" style="16" customWidth="1"/>
    <col min="10502" max="10503" width="6.140625" style="16" customWidth="1"/>
    <col min="10504" max="10757" width="11.42578125" style="16" customWidth="1"/>
    <col min="10758" max="10759" width="6.140625" style="16" customWidth="1"/>
    <col min="10760" max="11013" width="11.42578125" style="16" customWidth="1"/>
    <col min="11014" max="11015" width="6.140625" style="16" customWidth="1"/>
    <col min="11016" max="11269" width="11.42578125" style="16" customWidth="1"/>
    <col min="11270" max="11271" width="6.140625" style="16" customWidth="1"/>
    <col min="11272" max="11525" width="11.42578125" style="16" customWidth="1"/>
    <col min="11526" max="11527" width="6.140625" style="16" customWidth="1"/>
    <col min="11528" max="11781" width="11.42578125" style="16" customWidth="1"/>
    <col min="11782" max="11783" width="6.140625" style="16" customWidth="1"/>
    <col min="11784" max="12037" width="11.42578125" style="16" customWidth="1"/>
    <col min="12038" max="12039" width="6.140625" style="16" customWidth="1"/>
    <col min="12040" max="12293" width="11.42578125" style="16" customWidth="1"/>
    <col min="12294" max="12295" width="6.140625" style="16" customWidth="1"/>
    <col min="12296" max="12549" width="11.42578125" style="16" customWidth="1"/>
    <col min="12550" max="12551" width="6.140625" style="16" customWidth="1"/>
    <col min="12552" max="12805" width="11.42578125" style="16" customWidth="1"/>
    <col min="12806" max="12807" width="6.140625" style="16" customWidth="1"/>
    <col min="12808" max="13061" width="11.42578125" style="16" customWidth="1"/>
    <col min="13062" max="13063" width="6.140625" style="16" customWidth="1"/>
    <col min="13064" max="13317" width="11.42578125" style="16" customWidth="1"/>
    <col min="13318" max="13319" width="6.140625" style="16" customWidth="1"/>
    <col min="13320" max="13573" width="11.42578125" style="16" customWidth="1"/>
    <col min="13574" max="13575" width="6.140625" style="16" customWidth="1"/>
    <col min="13576" max="13829" width="11.42578125" style="16" customWidth="1"/>
    <col min="13830" max="13831" width="6.140625" style="16" customWidth="1"/>
    <col min="13832" max="14085" width="11.42578125" style="16" customWidth="1"/>
    <col min="14086" max="14087" width="6.140625" style="16" customWidth="1"/>
    <col min="14088" max="14341" width="11.42578125" style="16" customWidth="1"/>
    <col min="14342" max="14343" width="6.140625" style="16" customWidth="1"/>
    <col min="14344" max="14597" width="11.42578125" style="16" customWidth="1"/>
    <col min="14598" max="14599" width="6.140625" style="16" customWidth="1"/>
    <col min="14600" max="14853" width="11.42578125" style="16" customWidth="1"/>
    <col min="14854" max="14855" width="6.140625" style="16" customWidth="1"/>
    <col min="14856" max="15109" width="11.42578125" style="16" customWidth="1"/>
    <col min="15110" max="15111" width="6.140625" style="16" customWidth="1"/>
    <col min="15112" max="15365" width="11.42578125" style="16" customWidth="1"/>
    <col min="15366" max="15367" width="6.140625" style="16" customWidth="1"/>
    <col min="15368" max="15621" width="11.42578125" style="16" customWidth="1"/>
    <col min="15622" max="15623" width="6.140625" style="16" customWidth="1"/>
    <col min="15624" max="15877" width="11.42578125" style="16" customWidth="1"/>
    <col min="15878" max="15879" width="6.140625" style="16" customWidth="1"/>
    <col min="15880" max="16133" width="11.42578125" style="16" customWidth="1"/>
    <col min="16134" max="16135" width="6.140625" style="16" customWidth="1"/>
    <col min="16136" max="16384" width="11.42578125" style="16" customWidth="1"/>
  </cols>
  <sheetData>
    <row r="1" spans="1:7" ht="15.75" customHeight="1" x14ac:dyDescent="0.25">
      <c r="A1" s="15" t="s">
        <v>14</v>
      </c>
      <c r="B1" s="15"/>
      <c r="C1" s="15"/>
      <c r="D1" s="15"/>
      <c r="E1" s="15"/>
      <c r="F1" s="15"/>
      <c r="G1" s="15"/>
    </row>
    <row r="2" spans="1:7" ht="15" x14ac:dyDescent="0.25">
      <c r="A2" s="15"/>
      <c r="B2" s="15"/>
      <c r="C2" s="15"/>
      <c r="D2" s="15"/>
      <c r="E2" s="15"/>
      <c r="F2" s="15"/>
      <c r="G2" s="15"/>
    </row>
    <row r="3" spans="1:7" ht="15" x14ac:dyDescent="0.25">
      <c r="A3" s="15" t="s">
        <v>28</v>
      </c>
      <c r="B3" s="15"/>
      <c r="C3" s="15"/>
      <c r="D3" s="15"/>
      <c r="E3" s="15" t="s">
        <v>29</v>
      </c>
      <c r="F3" s="15"/>
      <c r="G3" s="15"/>
    </row>
    <row r="4" spans="1:7" ht="15" x14ac:dyDescent="0.25">
      <c r="A4" s="17">
        <v>350</v>
      </c>
      <c r="B4" s="15" t="s">
        <v>30</v>
      </c>
      <c r="C4" s="18">
        <v>38000</v>
      </c>
      <c r="D4" s="15" t="s">
        <v>31</v>
      </c>
      <c r="E4" s="19">
        <f>A4*C4/1000000</f>
        <v>13.3</v>
      </c>
      <c r="F4" s="15"/>
      <c r="G4" s="15"/>
    </row>
    <row r="5" spans="1:7" ht="15" x14ac:dyDescent="0.25">
      <c r="A5" s="15" t="s">
        <v>32</v>
      </c>
      <c r="B5" s="15"/>
      <c r="C5" s="15"/>
      <c r="D5" s="15"/>
      <c r="E5" s="19"/>
      <c r="F5" s="15"/>
      <c r="G5" s="15"/>
    </row>
    <row r="6" spans="1:7" ht="15" x14ac:dyDescent="0.25">
      <c r="A6" s="44">
        <v>365</v>
      </c>
      <c r="B6" s="42" t="s">
        <v>30</v>
      </c>
      <c r="C6" s="45">
        <v>14000</v>
      </c>
      <c r="D6" s="42" t="s">
        <v>33</v>
      </c>
      <c r="E6" s="43">
        <f>-A6*C6/1000000</f>
        <v>-5.1100000000000003</v>
      </c>
      <c r="F6" s="15"/>
      <c r="G6" s="15"/>
    </row>
    <row r="7" spans="1:7" ht="15" x14ac:dyDescent="0.25">
      <c r="A7" s="15" t="s">
        <v>34</v>
      </c>
      <c r="B7" s="15"/>
      <c r="C7" s="15"/>
      <c r="D7" s="15"/>
      <c r="E7" s="19">
        <f>E4+E6</f>
        <v>8.1900000000000013</v>
      </c>
      <c r="F7" s="15"/>
      <c r="G7" s="15"/>
    </row>
    <row r="8" spans="1:7" ht="15" x14ac:dyDescent="0.25">
      <c r="A8" s="20" t="s">
        <v>60</v>
      </c>
      <c r="B8" s="15"/>
      <c r="C8" s="15"/>
      <c r="D8" s="15"/>
      <c r="E8" s="19">
        <f>-F8*G8</f>
        <v>-20</v>
      </c>
      <c r="F8" s="21">
        <v>0.2</v>
      </c>
      <c r="G8" s="17">
        <v>100</v>
      </c>
    </row>
    <row r="9" spans="1:7" ht="15" x14ac:dyDescent="0.25">
      <c r="A9" s="41" t="s">
        <v>61</v>
      </c>
      <c r="B9" s="42"/>
      <c r="C9" s="42"/>
      <c r="D9" s="42"/>
      <c r="E9" s="43">
        <f>-F9*G9</f>
        <v>-2.8000000000000003</v>
      </c>
      <c r="F9" s="21">
        <v>0.04</v>
      </c>
      <c r="G9" s="17">
        <v>70</v>
      </c>
    </row>
    <row r="10" spans="1:7" ht="15" x14ac:dyDescent="0.25">
      <c r="A10" s="15" t="s">
        <v>35</v>
      </c>
      <c r="B10" s="15"/>
      <c r="C10" s="15"/>
      <c r="D10" s="15"/>
      <c r="E10" s="19">
        <f>SUM(E7:E9)</f>
        <v>-14.61</v>
      </c>
      <c r="F10" s="15"/>
      <c r="G10" s="15"/>
    </row>
    <row r="11" spans="1:7" ht="15" x14ac:dyDescent="0.25">
      <c r="A11" s="20" t="s">
        <v>62</v>
      </c>
      <c r="B11" s="15"/>
      <c r="C11" s="15"/>
      <c r="D11" s="15"/>
      <c r="E11" s="19">
        <f>-F11*E10</f>
        <v>3.2141999999999999</v>
      </c>
      <c r="F11" s="22">
        <v>0.22</v>
      </c>
      <c r="G11" s="15"/>
    </row>
    <row r="12" spans="1:7" ht="15" x14ac:dyDescent="0.25">
      <c r="A12" s="20" t="s">
        <v>63</v>
      </c>
      <c r="B12" s="15"/>
      <c r="C12" s="15"/>
      <c r="D12" s="15"/>
      <c r="E12" s="19">
        <f>-E8</f>
        <v>20</v>
      </c>
      <c r="F12" s="15"/>
      <c r="G12" s="15"/>
    </row>
    <row r="13" spans="1:7" ht="15" x14ac:dyDescent="0.25">
      <c r="A13" s="41" t="s">
        <v>10</v>
      </c>
      <c r="B13" s="42"/>
      <c r="C13" s="42"/>
      <c r="D13" s="42"/>
      <c r="E13" s="43">
        <f>G13-E9</f>
        <v>-5.8303661031095562</v>
      </c>
      <c r="F13" s="17">
        <v>10</v>
      </c>
      <c r="G13" s="19">
        <f>PMT(F9,F13,G9)</f>
        <v>-8.6303661031095569</v>
      </c>
    </row>
    <row r="14" spans="1:7" ht="15.75" thickBot="1" x14ac:dyDescent="0.3">
      <c r="A14" s="40" t="s">
        <v>70</v>
      </c>
      <c r="B14" s="24"/>
      <c r="C14" s="24"/>
      <c r="D14" s="24"/>
      <c r="E14" s="23">
        <f>E10+E11+E12+E13</f>
        <v>2.7738338968904444</v>
      </c>
      <c r="F14" s="15"/>
      <c r="G14" s="15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zoomScaleNormal="100" workbookViewId="0"/>
  </sheetViews>
  <sheetFormatPr baseColWidth="10" defaultColWidth="8.7109375" defaultRowHeight="12.75" x14ac:dyDescent="0.2"/>
  <cols>
    <col min="1" max="5" width="11.42578125" style="16" customWidth="1"/>
    <col min="6" max="6" width="6.140625" style="16" customWidth="1"/>
    <col min="7" max="7" width="9.28515625" style="16" customWidth="1"/>
    <col min="8" max="261" width="11.42578125" style="16" customWidth="1"/>
    <col min="262" max="263" width="6.140625" style="16" customWidth="1"/>
    <col min="264" max="517" width="11.42578125" style="16" customWidth="1"/>
    <col min="518" max="519" width="6.140625" style="16" customWidth="1"/>
    <col min="520" max="773" width="11.42578125" style="16" customWidth="1"/>
    <col min="774" max="775" width="6.140625" style="16" customWidth="1"/>
    <col min="776" max="1029" width="11.42578125" style="16" customWidth="1"/>
    <col min="1030" max="1031" width="6.140625" style="16" customWidth="1"/>
    <col min="1032" max="1285" width="11.42578125" style="16" customWidth="1"/>
    <col min="1286" max="1287" width="6.140625" style="16" customWidth="1"/>
    <col min="1288" max="1541" width="11.42578125" style="16" customWidth="1"/>
    <col min="1542" max="1543" width="6.140625" style="16" customWidth="1"/>
    <col min="1544" max="1797" width="11.42578125" style="16" customWidth="1"/>
    <col min="1798" max="1799" width="6.140625" style="16" customWidth="1"/>
    <col min="1800" max="2053" width="11.42578125" style="16" customWidth="1"/>
    <col min="2054" max="2055" width="6.140625" style="16" customWidth="1"/>
    <col min="2056" max="2309" width="11.42578125" style="16" customWidth="1"/>
    <col min="2310" max="2311" width="6.140625" style="16" customWidth="1"/>
    <col min="2312" max="2565" width="11.42578125" style="16" customWidth="1"/>
    <col min="2566" max="2567" width="6.140625" style="16" customWidth="1"/>
    <col min="2568" max="2821" width="11.42578125" style="16" customWidth="1"/>
    <col min="2822" max="2823" width="6.140625" style="16" customWidth="1"/>
    <col min="2824" max="3077" width="11.42578125" style="16" customWidth="1"/>
    <col min="3078" max="3079" width="6.140625" style="16" customWidth="1"/>
    <col min="3080" max="3333" width="11.42578125" style="16" customWidth="1"/>
    <col min="3334" max="3335" width="6.140625" style="16" customWidth="1"/>
    <col min="3336" max="3589" width="11.42578125" style="16" customWidth="1"/>
    <col min="3590" max="3591" width="6.140625" style="16" customWidth="1"/>
    <col min="3592" max="3845" width="11.42578125" style="16" customWidth="1"/>
    <col min="3846" max="3847" width="6.140625" style="16" customWidth="1"/>
    <col min="3848" max="4101" width="11.42578125" style="16" customWidth="1"/>
    <col min="4102" max="4103" width="6.140625" style="16" customWidth="1"/>
    <col min="4104" max="4357" width="11.42578125" style="16" customWidth="1"/>
    <col min="4358" max="4359" width="6.140625" style="16" customWidth="1"/>
    <col min="4360" max="4613" width="11.42578125" style="16" customWidth="1"/>
    <col min="4614" max="4615" width="6.140625" style="16" customWidth="1"/>
    <col min="4616" max="4869" width="11.42578125" style="16" customWidth="1"/>
    <col min="4870" max="4871" width="6.140625" style="16" customWidth="1"/>
    <col min="4872" max="5125" width="11.42578125" style="16" customWidth="1"/>
    <col min="5126" max="5127" width="6.140625" style="16" customWidth="1"/>
    <col min="5128" max="5381" width="11.42578125" style="16" customWidth="1"/>
    <col min="5382" max="5383" width="6.140625" style="16" customWidth="1"/>
    <col min="5384" max="5637" width="11.42578125" style="16" customWidth="1"/>
    <col min="5638" max="5639" width="6.140625" style="16" customWidth="1"/>
    <col min="5640" max="5893" width="11.42578125" style="16" customWidth="1"/>
    <col min="5894" max="5895" width="6.140625" style="16" customWidth="1"/>
    <col min="5896" max="6149" width="11.42578125" style="16" customWidth="1"/>
    <col min="6150" max="6151" width="6.140625" style="16" customWidth="1"/>
    <col min="6152" max="6405" width="11.42578125" style="16" customWidth="1"/>
    <col min="6406" max="6407" width="6.140625" style="16" customWidth="1"/>
    <col min="6408" max="6661" width="11.42578125" style="16" customWidth="1"/>
    <col min="6662" max="6663" width="6.140625" style="16" customWidth="1"/>
    <col min="6664" max="6917" width="11.42578125" style="16" customWidth="1"/>
    <col min="6918" max="6919" width="6.140625" style="16" customWidth="1"/>
    <col min="6920" max="7173" width="11.42578125" style="16" customWidth="1"/>
    <col min="7174" max="7175" width="6.140625" style="16" customWidth="1"/>
    <col min="7176" max="7429" width="11.42578125" style="16" customWidth="1"/>
    <col min="7430" max="7431" width="6.140625" style="16" customWidth="1"/>
    <col min="7432" max="7685" width="11.42578125" style="16" customWidth="1"/>
    <col min="7686" max="7687" width="6.140625" style="16" customWidth="1"/>
    <col min="7688" max="7941" width="11.42578125" style="16" customWidth="1"/>
    <col min="7942" max="7943" width="6.140625" style="16" customWidth="1"/>
    <col min="7944" max="8197" width="11.42578125" style="16" customWidth="1"/>
    <col min="8198" max="8199" width="6.140625" style="16" customWidth="1"/>
    <col min="8200" max="8453" width="11.42578125" style="16" customWidth="1"/>
    <col min="8454" max="8455" width="6.140625" style="16" customWidth="1"/>
    <col min="8456" max="8709" width="11.42578125" style="16" customWidth="1"/>
    <col min="8710" max="8711" width="6.140625" style="16" customWidth="1"/>
    <col min="8712" max="8965" width="11.42578125" style="16" customWidth="1"/>
    <col min="8966" max="8967" width="6.140625" style="16" customWidth="1"/>
    <col min="8968" max="9221" width="11.42578125" style="16" customWidth="1"/>
    <col min="9222" max="9223" width="6.140625" style="16" customWidth="1"/>
    <col min="9224" max="9477" width="11.42578125" style="16" customWidth="1"/>
    <col min="9478" max="9479" width="6.140625" style="16" customWidth="1"/>
    <col min="9480" max="9733" width="11.42578125" style="16" customWidth="1"/>
    <col min="9734" max="9735" width="6.140625" style="16" customWidth="1"/>
    <col min="9736" max="9989" width="11.42578125" style="16" customWidth="1"/>
    <col min="9990" max="9991" width="6.140625" style="16" customWidth="1"/>
    <col min="9992" max="10245" width="11.42578125" style="16" customWidth="1"/>
    <col min="10246" max="10247" width="6.140625" style="16" customWidth="1"/>
    <col min="10248" max="10501" width="11.42578125" style="16" customWidth="1"/>
    <col min="10502" max="10503" width="6.140625" style="16" customWidth="1"/>
    <col min="10504" max="10757" width="11.42578125" style="16" customWidth="1"/>
    <col min="10758" max="10759" width="6.140625" style="16" customWidth="1"/>
    <col min="10760" max="11013" width="11.42578125" style="16" customWidth="1"/>
    <col min="11014" max="11015" width="6.140625" style="16" customWidth="1"/>
    <col min="11016" max="11269" width="11.42578125" style="16" customWidth="1"/>
    <col min="11270" max="11271" width="6.140625" style="16" customWidth="1"/>
    <col min="11272" max="11525" width="11.42578125" style="16" customWidth="1"/>
    <col min="11526" max="11527" width="6.140625" style="16" customWidth="1"/>
    <col min="11528" max="11781" width="11.42578125" style="16" customWidth="1"/>
    <col min="11782" max="11783" width="6.140625" style="16" customWidth="1"/>
    <col min="11784" max="12037" width="11.42578125" style="16" customWidth="1"/>
    <col min="12038" max="12039" width="6.140625" style="16" customWidth="1"/>
    <col min="12040" max="12293" width="11.42578125" style="16" customWidth="1"/>
    <col min="12294" max="12295" width="6.140625" style="16" customWidth="1"/>
    <col min="12296" max="12549" width="11.42578125" style="16" customWidth="1"/>
    <col min="12550" max="12551" width="6.140625" style="16" customWidth="1"/>
    <col min="12552" max="12805" width="11.42578125" style="16" customWidth="1"/>
    <col min="12806" max="12807" width="6.140625" style="16" customWidth="1"/>
    <col min="12808" max="13061" width="11.42578125" style="16" customWidth="1"/>
    <col min="13062" max="13063" width="6.140625" style="16" customWidth="1"/>
    <col min="13064" max="13317" width="11.42578125" style="16" customWidth="1"/>
    <col min="13318" max="13319" width="6.140625" style="16" customWidth="1"/>
    <col min="13320" max="13573" width="11.42578125" style="16" customWidth="1"/>
    <col min="13574" max="13575" width="6.140625" style="16" customWidth="1"/>
    <col min="13576" max="13829" width="11.42578125" style="16" customWidth="1"/>
    <col min="13830" max="13831" width="6.140625" style="16" customWidth="1"/>
    <col min="13832" max="14085" width="11.42578125" style="16" customWidth="1"/>
    <col min="14086" max="14087" width="6.140625" style="16" customWidth="1"/>
    <col min="14088" max="14341" width="11.42578125" style="16" customWidth="1"/>
    <col min="14342" max="14343" width="6.140625" style="16" customWidth="1"/>
    <col min="14344" max="14597" width="11.42578125" style="16" customWidth="1"/>
    <col min="14598" max="14599" width="6.140625" style="16" customWidth="1"/>
    <col min="14600" max="14853" width="11.42578125" style="16" customWidth="1"/>
    <col min="14854" max="14855" width="6.140625" style="16" customWidth="1"/>
    <col min="14856" max="15109" width="11.42578125" style="16" customWidth="1"/>
    <col min="15110" max="15111" width="6.140625" style="16" customWidth="1"/>
    <col min="15112" max="15365" width="11.42578125" style="16" customWidth="1"/>
    <col min="15366" max="15367" width="6.140625" style="16" customWidth="1"/>
    <col min="15368" max="15621" width="11.42578125" style="16" customWidth="1"/>
    <col min="15622" max="15623" width="6.140625" style="16" customWidth="1"/>
    <col min="15624" max="15877" width="11.42578125" style="16" customWidth="1"/>
    <col min="15878" max="15879" width="6.140625" style="16" customWidth="1"/>
    <col min="15880" max="16133" width="11.42578125" style="16" customWidth="1"/>
    <col min="16134" max="16135" width="6.140625" style="16" customWidth="1"/>
    <col min="16136" max="16384" width="11.42578125" style="16" customWidth="1"/>
  </cols>
  <sheetData>
    <row r="1" spans="1:7" ht="15.75" customHeight="1" x14ac:dyDescent="0.25">
      <c r="A1" s="15" t="s">
        <v>14</v>
      </c>
      <c r="B1" s="15"/>
      <c r="C1" s="15"/>
      <c r="D1" s="15"/>
      <c r="E1" s="15"/>
      <c r="F1" s="15"/>
      <c r="G1" s="15"/>
    </row>
    <row r="2" spans="1:7" ht="15" x14ac:dyDescent="0.25">
      <c r="A2" s="15"/>
      <c r="B2" s="15"/>
      <c r="C2" s="15"/>
      <c r="D2" s="15"/>
      <c r="E2" s="15"/>
      <c r="F2" s="15"/>
      <c r="G2" s="15"/>
    </row>
    <row r="3" spans="1:7" ht="15" x14ac:dyDescent="0.25">
      <c r="A3" s="15" t="s">
        <v>28</v>
      </c>
      <c r="B3" s="15"/>
      <c r="C3" s="15"/>
      <c r="D3" s="15"/>
      <c r="E3" s="15" t="s">
        <v>29</v>
      </c>
      <c r="F3" s="15"/>
      <c r="G3" s="15"/>
    </row>
    <row r="4" spans="1:7" ht="15" x14ac:dyDescent="0.25">
      <c r="A4" s="17">
        <v>350</v>
      </c>
      <c r="B4" s="15" t="s">
        <v>30</v>
      </c>
      <c r="C4" s="18">
        <v>38000</v>
      </c>
      <c r="D4" s="15" t="s">
        <v>31</v>
      </c>
      <c r="E4" s="19">
        <f>A4*C4/1000000</f>
        <v>13.3</v>
      </c>
      <c r="F4" s="15"/>
      <c r="G4" s="15"/>
    </row>
    <row r="5" spans="1:7" ht="15" x14ac:dyDescent="0.25">
      <c r="A5" s="15" t="s">
        <v>32</v>
      </c>
      <c r="B5" s="15"/>
      <c r="C5" s="15"/>
      <c r="D5" s="15"/>
      <c r="E5" s="19"/>
      <c r="F5" s="15"/>
      <c r="G5" s="15"/>
    </row>
    <row r="6" spans="1:7" ht="15" x14ac:dyDescent="0.25">
      <c r="A6" s="44">
        <v>365</v>
      </c>
      <c r="B6" s="42" t="s">
        <v>30</v>
      </c>
      <c r="C6" s="45">
        <v>10000</v>
      </c>
      <c r="D6" s="42" t="s">
        <v>33</v>
      </c>
      <c r="E6" s="43">
        <f>-A6*C6/1000000</f>
        <v>-3.65</v>
      </c>
      <c r="F6" s="15"/>
      <c r="G6" s="15"/>
    </row>
    <row r="7" spans="1:7" ht="15" x14ac:dyDescent="0.25">
      <c r="A7" s="15" t="s">
        <v>34</v>
      </c>
      <c r="B7" s="15"/>
      <c r="C7" s="15"/>
      <c r="D7" s="15"/>
      <c r="E7" s="19">
        <f>E4+E6</f>
        <v>9.65</v>
      </c>
      <c r="F7" s="15"/>
      <c r="G7" s="15"/>
    </row>
    <row r="8" spans="1:7" ht="15" x14ac:dyDescent="0.25">
      <c r="A8" s="20" t="s">
        <v>60</v>
      </c>
      <c r="B8" s="15"/>
      <c r="C8" s="15"/>
      <c r="D8" s="15"/>
      <c r="E8" s="19">
        <f>-F8*G8</f>
        <v>-20</v>
      </c>
      <c r="F8" s="21">
        <v>0.2</v>
      </c>
      <c r="G8" s="17">
        <v>100</v>
      </c>
    </row>
    <row r="9" spans="1:7" ht="15" x14ac:dyDescent="0.25">
      <c r="A9" s="41" t="s">
        <v>61</v>
      </c>
      <c r="B9" s="42"/>
      <c r="C9" s="42"/>
      <c r="D9" s="42"/>
      <c r="E9" s="43">
        <f>-F9*G9</f>
        <v>-2.8000000000000003</v>
      </c>
      <c r="F9" s="21">
        <v>0.04</v>
      </c>
      <c r="G9" s="17">
        <v>70</v>
      </c>
    </row>
    <row r="10" spans="1:7" ht="15" x14ac:dyDescent="0.25">
      <c r="A10" s="15" t="s">
        <v>35</v>
      </c>
      <c r="B10" s="15"/>
      <c r="C10" s="15"/>
      <c r="D10" s="15"/>
      <c r="E10" s="19">
        <f>SUM(E7:E9)</f>
        <v>-13.15</v>
      </c>
      <c r="F10" s="15"/>
      <c r="G10" s="15"/>
    </row>
    <row r="11" spans="1:7" ht="15" x14ac:dyDescent="0.25">
      <c r="A11" s="20" t="s">
        <v>62</v>
      </c>
      <c r="B11" s="15"/>
      <c r="C11" s="15"/>
      <c r="D11" s="15"/>
      <c r="E11" s="19">
        <f>-F11*E10</f>
        <v>2.8930000000000002</v>
      </c>
      <c r="F11" s="22">
        <v>0.22</v>
      </c>
      <c r="G11" s="15"/>
    </row>
    <row r="12" spans="1:7" ht="15" x14ac:dyDescent="0.25">
      <c r="A12" s="20" t="s">
        <v>63</v>
      </c>
      <c r="B12" s="15"/>
      <c r="C12" s="15"/>
      <c r="D12" s="15"/>
      <c r="E12" s="19">
        <f>-E8</f>
        <v>20</v>
      </c>
      <c r="F12" s="15"/>
      <c r="G12" s="15"/>
    </row>
    <row r="13" spans="1:7" ht="15" x14ac:dyDescent="0.25">
      <c r="A13" s="41" t="s">
        <v>10</v>
      </c>
      <c r="B13" s="42"/>
      <c r="C13" s="42"/>
      <c r="D13" s="42"/>
      <c r="E13" s="43">
        <f>G13-E9</f>
        <v>-5.8303661031095562</v>
      </c>
      <c r="F13" s="17">
        <v>10</v>
      </c>
      <c r="G13" s="19">
        <f>PMT(F9,F13,G9)</f>
        <v>-8.6303661031095569</v>
      </c>
    </row>
    <row r="14" spans="1:7" ht="15.75" thickBot="1" x14ac:dyDescent="0.3">
      <c r="A14" s="40" t="s">
        <v>64</v>
      </c>
      <c r="B14" s="24"/>
      <c r="C14" s="24"/>
      <c r="D14" s="24"/>
      <c r="E14" s="23">
        <f>E10+E11+E12+E13</f>
        <v>3.9126338968904442</v>
      </c>
      <c r="F14" s="15"/>
      <c r="G14" s="15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zoomScaleNormal="100" workbookViewId="0">
      <selection activeCell="F14" sqref="F14"/>
    </sheetView>
  </sheetViews>
  <sheetFormatPr baseColWidth="10" defaultColWidth="8.7109375" defaultRowHeight="12.75" x14ac:dyDescent="0.2"/>
  <cols>
    <col min="1" max="1" width="21.140625" style="11" customWidth="1"/>
    <col min="2" max="2" width="8.85546875" style="11" customWidth="1"/>
    <col min="3" max="3" width="15.28515625" style="11" customWidth="1"/>
    <col min="4" max="246" width="11.42578125" style="11" customWidth="1"/>
    <col min="247" max="247" width="21.140625" style="11" customWidth="1"/>
    <col min="248" max="248" width="8.85546875" style="11" customWidth="1"/>
    <col min="249" max="249" width="8" style="11" customWidth="1"/>
    <col min="250" max="250" width="8.85546875" style="11" customWidth="1"/>
    <col min="251" max="251" width="10.5703125" style="11" customWidth="1"/>
    <col min="252" max="252" width="13.7109375" style="11" customWidth="1"/>
    <col min="253" max="253" width="9.140625" style="11" customWidth="1"/>
    <col min="254" max="502" width="11.42578125" style="11" customWidth="1"/>
    <col min="503" max="503" width="21.140625" style="11" customWidth="1"/>
    <col min="504" max="504" width="8.85546875" style="11" customWidth="1"/>
    <col min="505" max="505" width="8" style="11" customWidth="1"/>
    <col min="506" max="506" width="8.85546875" style="11" customWidth="1"/>
    <col min="507" max="507" width="10.5703125" style="11" customWidth="1"/>
    <col min="508" max="508" width="13.7109375" style="11" customWidth="1"/>
    <col min="509" max="509" width="9.140625" style="11" customWidth="1"/>
    <col min="510" max="758" width="11.42578125" style="11" customWidth="1"/>
    <col min="759" max="759" width="21.140625" style="11" customWidth="1"/>
    <col min="760" max="760" width="8.85546875" style="11" customWidth="1"/>
    <col min="761" max="761" width="8" style="11" customWidth="1"/>
    <col min="762" max="762" width="8.85546875" style="11" customWidth="1"/>
    <col min="763" max="763" width="10.5703125" style="11" customWidth="1"/>
    <col min="764" max="764" width="13.7109375" style="11" customWidth="1"/>
    <col min="765" max="765" width="9.140625" style="11" customWidth="1"/>
    <col min="766" max="1014" width="11.42578125" style="11" customWidth="1"/>
    <col min="1015" max="1015" width="21.140625" style="11" customWidth="1"/>
    <col min="1016" max="1016" width="8.85546875" style="11" customWidth="1"/>
    <col min="1017" max="1017" width="8" style="11" customWidth="1"/>
    <col min="1018" max="1018" width="8.85546875" style="11" customWidth="1"/>
    <col min="1019" max="1019" width="10.5703125" style="11" customWidth="1"/>
    <col min="1020" max="1020" width="13.7109375" style="11" customWidth="1"/>
    <col min="1021" max="1021" width="9.140625" style="11" customWidth="1"/>
    <col min="1022" max="1270" width="11.42578125" style="11" customWidth="1"/>
    <col min="1271" max="1271" width="21.140625" style="11" customWidth="1"/>
    <col min="1272" max="1272" width="8.85546875" style="11" customWidth="1"/>
    <col min="1273" max="1273" width="8" style="11" customWidth="1"/>
    <col min="1274" max="1274" width="8.85546875" style="11" customWidth="1"/>
    <col min="1275" max="1275" width="10.5703125" style="11" customWidth="1"/>
    <col min="1276" max="1276" width="13.7109375" style="11" customWidth="1"/>
    <col min="1277" max="1277" width="9.140625" style="11" customWidth="1"/>
    <col min="1278" max="1526" width="11.42578125" style="11" customWidth="1"/>
    <col min="1527" max="1527" width="21.140625" style="11" customWidth="1"/>
    <col min="1528" max="1528" width="8.85546875" style="11" customWidth="1"/>
    <col min="1529" max="1529" width="8" style="11" customWidth="1"/>
    <col min="1530" max="1530" width="8.85546875" style="11" customWidth="1"/>
    <col min="1531" max="1531" width="10.5703125" style="11" customWidth="1"/>
    <col min="1532" max="1532" width="13.7109375" style="11" customWidth="1"/>
    <col min="1533" max="1533" width="9.140625" style="11" customWidth="1"/>
    <col min="1534" max="1782" width="11.42578125" style="11" customWidth="1"/>
    <col min="1783" max="1783" width="21.140625" style="11" customWidth="1"/>
    <col min="1784" max="1784" width="8.85546875" style="11" customWidth="1"/>
    <col min="1785" max="1785" width="8" style="11" customWidth="1"/>
    <col min="1786" max="1786" width="8.85546875" style="11" customWidth="1"/>
    <col min="1787" max="1787" width="10.5703125" style="11" customWidth="1"/>
    <col min="1788" max="1788" width="13.7109375" style="11" customWidth="1"/>
    <col min="1789" max="1789" width="9.140625" style="11" customWidth="1"/>
    <col min="1790" max="2038" width="11.42578125" style="11" customWidth="1"/>
    <col min="2039" max="2039" width="21.140625" style="11" customWidth="1"/>
    <col min="2040" max="2040" width="8.85546875" style="11" customWidth="1"/>
    <col min="2041" max="2041" width="8" style="11" customWidth="1"/>
    <col min="2042" max="2042" width="8.85546875" style="11" customWidth="1"/>
    <col min="2043" max="2043" width="10.5703125" style="11" customWidth="1"/>
    <col min="2044" max="2044" width="13.7109375" style="11" customWidth="1"/>
    <col min="2045" max="2045" width="9.140625" style="11" customWidth="1"/>
    <col min="2046" max="2294" width="11.42578125" style="11" customWidth="1"/>
    <col min="2295" max="2295" width="21.140625" style="11" customWidth="1"/>
    <col min="2296" max="2296" width="8.85546875" style="11" customWidth="1"/>
    <col min="2297" max="2297" width="8" style="11" customWidth="1"/>
    <col min="2298" max="2298" width="8.85546875" style="11" customWidth="1"/>
    <col min="2299" max="2299" width="10.5703125" style="11" customWidth="1"/>
    <col min="2300" max="2300" width="13.7109375" style="11" customWidth="1"/>
    <col min="2301" max="2301" width="9.140625" style="11" customWidth="1"/>
    <col min="2302" max="2550" width="11.42578125" style="11" customWidth="1"/>
    <col min="2551" max="2551" width="21.140625" style="11" customWidth="1"/>
    <col min="2552" max="2552" width="8.85546875" style="11" customWidth="1"/>
    <col min="2553" max="2553" width="8" style="11" customWidth="1"/>
    <col min="2554" max="2554" width="8.85546875" style="11" customWidth="1"/>
    <col min="2555" max="2555" width="10.5703125" style="11" customWidth="1"/>
    <col min="2556" max="2556" width="13.7109375" style="11" customWidth="1"/>
    <col min="2557" max="2557" width="9.140625" style="11" customWidth="1"/>
    <col min="2558" max="2806" width="11.42578125" style="11" customWidth="1"/>
    <col min="2807" max="2807" width="21.140625" style="11" customWidth="1"/>
    <col min="2808" max="2808" width="8.85546875" style="11" customWidth="1"/>
    <col min="2809" max="2809" width="8" style="11" customWidth="1"/>
    <col min="2810" max="2810" width="8.85546875" style="11" customWidth="1"/>
    <col min="2811" max="2811" width="10.5703125" style="11" customWidth="1"/>
    <col min="2812" max="2812" width="13.7109375" style="11" customWidth="1"/>
    <col min="2813" max="2813" width="9.140625" style="11" customWidth="1"/>
    <col min="2814" max="3062" width="11.42578125" style="11" customWidth="1"/>
    <col min="3063" max="3063" width="21.140625" style="11" customWidth="1"/>
    <col min="3064" max="3064" width="8.85546875" style="11" customWidth="1"/>
    <col min="3065" max="3065" width="8" style="11" customWidth="1"/>
    <col min="3066" max="3066" width="8.85546875" style="11" customWidth="1"/>
    <col min="3067" max="3067" width="10.5703125" style="11" customWidth="1"/>
    <col min="3068" max="3068" width="13.7109375" style="11" customWidth="1"/>
    <col min="3069" max="3069" width="9.140625" style="11" customWidth="1"/>
    <col min="3070" max="3318" width="11.42578125" style="11" customWidth="1"/>
    <col min="3319" max="3319" width="21.140625" style="11" customWidth="1"/>
    <col min="3320" max="3320" width="8.85546875" style="11" customWidth="1"/>
    <col min="3321" max="3321" width="8" style="11" customWidth="1"/>
    <col min="3322" max="3322" width="8.85546875" style="11" customWidth="1"/>
    <col min="3323" max="3323" width="10.5703125" style="11" customWidth="1"/>
    <col min="3324" max="3324" width="13.7109375" style="11" customWidth="1"/>
    <col min="3325" max="3325" width="9.140625" style="11" customWidth="1"/>
    <col min="3326" max="3574" width="11.42578125" style="11" customWidth="1"/>
    <col min="3575" max="3575" width="21.140625" style="11" customWidth="1"/>
    <col min="3576" max="3576" width="8.85546875" style="11" customWidth="1"/>
    <col min="3577" max="3577" width="8" style="11" customWidth="1"/>
    <col min="3578" max="3578" width="8.85546875" style="11" customWidth="1"/>
    <col min="3579" max="3579" width="10.5703125" style="11" customWidth="1"/>
    <col min="3580" max="3580" width="13.7109375" style="11" customWidth="1"/>
    <col min="3581" max="3581" width="9.140625" style="11" customWidth="1"/>
    <col min="3582" max="3830" width="11.42578125" style="11" customWidth="1"/>
    <col min="3831" max="3831" width="21.140625" style="11" customWidth="1"/>
    <col min="3832" max="3832" width="8.85546875" style="11" customWidth="1"/>
    <col min="3833" max="3833" width="8" style="11" customWidth="1"/>
    <col min="3834" max="3834" width="8.85546875" style="11" customWidth="1"/>
    <col min="3835" max="3835" width="10.5703125" style="11" customWidth="1"/>
    <col min="3836" max="3836" width="13.7109375" style="11" customWidth="1"/>
    <col min="3837" max="3837" width="9.140625" style="11" customWidth="1"/>
    <col min="3838" max="4086" width="11.42578125" style="11" customWidth="1"/>
    <col min="4087" max="4087" width="21.140625" style="11" customWidth="1"/>
    <col min="4088" max="4088" width="8.85546875" style="11" customWidth="1"/>
    <col min="4089" max="4089" width="8" style="11" customWidth="1"/>
    <col min="4090" max="4090" width="8.85546875" style="11" customWidth="1"/>
    <col min="4091" max="4091" width="10.5703125" style="11" customWidth="1"/>
    <col min="4092" max="4092" width="13.7109375" style="11" customWidth="1"/>
    <col min="4093" max="4093" width="9.140625" style="11" customWidth="1"/>
    <col min="4094" max="4342" width="11.42578125" style="11" customWidth="1"/>
    <col min="4343" max="4343" width="21.140625" style="11" customWidth="1"/>
    <col min="4344" max="4344" width="8.85546875" style="11" customWidth="1"/>
    <col min="4345" max="4345" width="8" style="11" customWidth="1"/>
    <col min="4346" max="4346" width="8.85546875" style="11" customWidth="1"/>
    <col min="4347" max="4347" width="10.5703125" style="11" customWidth="1"/>
    <col min="4348" max="4348" width="13.7109375" style="11" customWidth="1"/>
    <col min="4349" max="4349" width="9.140625" style="11" customWidth="1"/>
    <col min="4350" max="4598" width="11.42578125" style="11" customWidth="1"/>
    <col min="4599" max="4599" width="21.140625" style="11" customWidth="1"/>
    <col min="4600" max="4600" width="8.85546875" style="11" customWidth="1"/>
    <col min="4601" max="4601" width="8" style="11" customWidth="1"/>
    <col min="4602" max="4602" width="8.85546875" style="11" customWidth="1"/>
    <col min="4603" max="4603" width="10.5703125" style="11" customWidth="1"/>
    <col min="4604" max="4604" width="13.7109375" style="11" customWidth="1"/>
    <col min="4605" max="4605" width="9.140625" style="11" customWidth="1"/>
    <col min="4606" max="4854" width="11.42578125" style="11" customWidth="1"/>
    <col min="4855" max="4855" width="21.140625" style="11" customWidth="1"/>
    <col min="4856" max="4856" width="8.85546875" style="11" customWidth="1"/>
    <col min="4857" max="4857" width="8" style="11" customWidth="1"/>
    <col min="4858" max="4858" width="8.85546875" style="11" customWidth="1"/>
    <col min="4859" max="4859" width="10.5703125" style="11" customWidth="1"/>
    <col min="4860" max="4860" width="13.7109375" style="11" customWidth="1"/>
    <col min="4861" max="4861" width="9.140625" style="11" customWidth="1"/>
    <col min="4862" max="5110" width="11.42578125" style="11" customWidth="1"/>
    <col min="5111" max="5111" width="21.140625" style="11" customWidth="1"/>
    <col min="5112" max="5112" width="8.85546875" style="11" customWidth="1"/>
    <col min="5113" max="5113" width="8" style="11" customWidth="1"/>
    <col min="5114" max="5114" width="8.85546875" style="11" customWidth="1"/>
    <col min="5115" max="5115" width="10.5703125" style="11" customWidth="1"/>
    <col min="5116" max="5116" width="13.7109375" style="11" customWidth="1"/>
    <col min="5117" max="5117" width="9.140625" style="11" customWidth="1"/>
    <col min="5118" max="5366" width="11.42578125" style="11" customWidth="1"/>
    <col min="5367" max="5367" width="21.140625" style="11" customWidth="1"/>
    <col min="5368" max="5368" width="8.85546875" style="11" customWidth="1"/>
    <col min="5369" max="5369" width="8" style="11" customWidth="1"/>
    <col min="5370" max="5370" width="8.85546875" style="11" customWidth="1"/>
    <col min="5371" max="5371" width="10.5703125" style="11" customWidth="1"/>
    <col min="5372" max="5372" width="13.7109375" style="11" customWidth="1"/>
    <col min="5373" max="5373" width="9.140625" style="11" customWidth="1"/>
    <col min="5374" max="5622" width="11.42578125" style="11" customWidth="1"/>
    <col min="5623" max="5623" width="21.140625" style="11" customWidth="1"/>
    <col min="5624" max="5624" width="8.85546875" style="11" customWidth="1"/>
    <col min="5625" max="5625" width="8" style="11" customWidth="1"/>
    <col min="5626" max="5626" width="8.85546875" style="11" customWidth="1"/>
    <col min="5627" max="5627" width="10.5703125" style="11" customWidth="1"/>
    <col min="5628" max="5628" width="13.7109375" style="11" customWidth="1"/>
    <col min="5629" max="5629" width="9.140625" style="11" customWidth="1"/>
    <col min="5630" max="5878" width="11.42578125" style="11" customWidth="1"/>
    <col min="5879" max="5879" width="21.140625" style="11" customWidth="1"/>
    <col min="5880" max="5880" width="8.85546875" style="11" customWidth="1"/>
    <col min="5881" max="5881" width="8" style="11" customWidth="1"/>
    <col min="5882" max="5882" width="8.85546875" style="11" customWidth="1"/>
    <col min="5883" max="5883" width="10.5703125" style="11" customWidth="1"/>
    <col min="5884" max="5884" width="13.7109375" style="11" customWidth="1"/>
    <col min="5885" max="5885" width="9.140625" style="11" customWidth="1"/>
    <col min="5886" max="6134" width="11.42578125" style="11" customWidth="1"/>
    <col min="6135" max="6135" width="21.140625" style="11" customWidth="1"/>
    <col min="6136" max="6136" width="8.85546875" style="11" customWidth="1"/>
    <col min="6137" max="6137" width="8" style="11" customWidth="1"/>
    <col min="6138" max="6138" width="8.85546875" style="11" customWidth="1"/>
    <col min="6139" max="6139" width="10.5703125" style="11" customWidth="1"/>
    <col min="6140" max="6140" width="13.7109375" style="11" customWidth="1"/>
    <col min="6141" max="6141" width="9.140625" style="11" customWidth="1"/>
    <col min="6142" max="6390" width="11.42578125" style="11" customWidth="1"/>
    <col min="6391" max="6391" width="21.140625" style="11" customWidth="1"/>
    <col min="6392" max="6392" width="8.85546875" style="11" customWidth="1"/>
    <col min="6393" max="6393" width="8" style="11" customWidth="1"/>
    <col min="6394" max="6394" width="8.85546875" style="11" customWidth="1"/>
    <col min="6395" max="6395" width="10.5703125" style="11" customWidth="1"/>
    <col min="6396" max="6396" width="13.7109375" style="11" customWidth="1"/>
    <col min="6397" max="6397" width="9.140625" style="11" customWidth="1"/>
    <col min="6398" max="6646" width="11.42578125" style="11" customWidth="1"/>
    <col min="6647" max="6647" width="21.140625" style="11" customWidth="1"/>
    <col min="6648" max="6648" width="8.85546875" style="11" customWidth="1"/>
    <col min="6649" max="6649" width="8" style="11" customWidth="1"/>
    <col min="6650" max="6650" width="8.85546875" style="11" customWidth="1"/>
    <col min="6651" max="6651" width="10.5703125" style="11" customWidth="1"/>
    <col min="6652" max="6652" width="13.7109375" style="11" customWidth="1"/>
    <col min="6653" max="6653" width="9.140625" style="11" customWidth="1"/>
    <col min="6654" max="6902" width="11.42578125" style="11" customWidth="1"/>
    <col min="6903" max="6903" width="21.140625" style="11" customWidth="1"/>
    <col min="6904" max="6904" width="8.85546875" style="11" customWidth="1"/>
    <col min="6905" max="6905" width="8" style="11" customWidth="1"/>
    <col min="6906" max="6906" width="8.85546875" style="11" customWidth="1"/>
    <col min="6907" max="6907" width="10.5703125" style="11" customWidth="1"/>
    <col min="6908" max="6908" width="13.7109375" style="11" customWidth="1"/>
    <col min="6909" max="6909" width="9.140625" style="11" customWidth="1"/>
    <col min="6910" max="7158" width="11.42578125" style="11" customWidth="1"/>
    <col min="7159" max="7159" width="21.140625" style="11" customWidth="1"/>
    <col min="7160" max="7160" width="8.85546875" style="11" customWidth="1"/>
    <col min="7161" max="7161" width="8" style="11" customWidth="1"/>
    <col min="7162" max="7162" width="8.85546875" style="11" customWidth="1"/>
    <col min="7163" max="7163" width="10.5703125" style="11" customWidth="1"/>
    <col min="7164" max="7164" width="13.7109375" style="11" customWidth="1"/>
    <col min="7165" max="7165" width="9.140625" style="11" customWidth="1"/>
    <col min="7166" max="7414" width="11.42578125" style="11" customWidth="1"/>
    <col min="7415" max="7415" width="21.140625" style="11" customWidth="1"/>
    <col min="7416" max="7416" width="8.85546875" style="11" customWidth="1"/>
    <col min="7417" max="7417" width="8" style="11" customWidth="1"/>
    <col min="7418" max="7418" width="8.85546875" style="11" customWidth="1"/>
    <col min="7419" max="7419" width="10.5703125" style="11" customWidth="1"/>
    <col min="7420" max="7420" width="13.7109375" style="11" customWidth="1"/>
    <col min="7421" max="7421" width="9.140625" style="11" customWidth="1"/>
    <col min="7422" max="7670" width="11.42578125" style="11" customWidth="1"/>
    <col min="7671" max="7671" width="21.140625" style="11" customWidth="1"/>
    <col min="7672" max="7672" width="8.85546875" style="11" customWidth="1"/>
    <col min="7673" max="7673" width="8" style="11" customWidth="1"/>
    <col min="7674" max="7674" width="8.85546875" style="11" customWidth="1"/>
    <col min="7675" max="7675" width="10.5703125" style="11" customWidth="1"/>
    <col min="7676" max="7676" width="13.7109375" style="11" customWidth="1"/>
    <col min="7677" max="7677" width="9.140625" style="11" customWidth="1"/>
    <col min="7678" max="7926" width="11.42578125" style="11" customWidth="1"/>
    <col min="7927" max="7927" width="21.140625" style="11" customWidth="1"/>
    <col min="7928" max="7928" width="8.85546875" style="11" customWidth="1"/>
    <col min="7929" max="7929" width="8" style="11" customWidth="1"/>
    <col min="7930" max="7930" width="8.85546875" style="11" customWidth="1"/>
    <col min="7931" max="7931" width="10.5703125" style="11" customWidth="1"/>
    <col min="7932" max="7932" width="13.7109375" style="11" customWidth="1"/>
    <col min="7933" max="7933" width="9.140625" style="11" customWidth="1"/>
    <col min="7934" max="8182" width="11.42578125" style="11" customWidth="1"/>
    <col min="8183" max="8183" width="21.140625" style="11" customWidth="1"/>
    <col min="8184" max="8184" width="8.85546875" style="11" customWidth="1"/>
    <col min="8185" max="8185" width="8" style="11" customWidth="1"/>
    <col min="8186" max="8186" width="8.85546875" style="11" customWidth="1"/>
    <col min="8187" max="8187" width="10.5703125" style="11" customWidth="1"/>
    <col min="8188" max="8188" width="13.7109375" style="11" customWidth="1"/>
    <col min="8189" max="8189" width="9.140625" style="11" customWidth="1"/>
    <col min="8190" max="8438" width="11.42578125" style="11" customWidth="1"/>
    <col min="8439" max="8439" width="21.140625" style="11" customWidth="1"/>
    <col min="8440" max="8440" width="8.85546875" style="11" customWidth="1"/>
    <col min="8441" max="8441" width="8" style="11" customWidth="1"/>
    <col min="8442" max="8442" width="8.85546875" style="11" customWidth="1"/>
    <col min="8443" max="8443" width="10.5703125" style="11" customWidth="1"/>
    <col min="8444" max="8444" width="13.7109375" style="11" customWidth="1"/>
    <col min="8445" max="8445" width="9.140625" style="11" customWidth="1"/>
    <col min="8446" max="8694" width="11.42578125" style="11" customWidth="1"/>
    <col min="8695" max="8695" width="21.140625" style="11" customWidth="1"/>
    <col min="8696" max="8696" width="8.85546875" style="11" customWidth="1"/>
    <col min="8697" max="8697" width="8" style="11" customWidth="1"/>
    <col min="8698" max="8698" width="8.85546875" style="11" customWidth="1"/>
    <col min="8699" max="8699" width="10.5703125" style="11" customWidth="1"/>
    <col min="8700" max="8700" width="13.7109375" style="11" customWidth="1"/>
    <col min="8701" max="8701" width="9.140625" style="11" customWidth="1"/>
    <col min="8702" max="8950" width="11.42578125" style="11" customWidth="1"/>
    <col min="8951" max="8951" width="21.140625" style="11" customWidth="1"/>
    <col min="8952" max="8952" width="8.85546875" style="11" customWidth="1"/>
    <col min="8953" max="8953" width="8" style="11" customWidth="1"/>
    <col min="8954" max="8954" width="8.85546875" style="11" customWidth="1"/>
    <col min="8955" max="8955" width="10.5703125" style="11" customWidth="1"/>
    <col min="8956" max="8956" width="13.7109375" style="11" customWidth="1"/>
    <col min="8957" max="8957" width="9.140625" style="11" customWidth="1"/>
    <col min="8958" max="9206" width="11.42578125" style="11" customWidth="1"/>
    <col min="9207" max="9207" width="21.140625" style="11" customWidth="1"/>
    <col min="9208" max="9208" width="8.85546875" style="11" customWidth="1"/>
    <col min="9209" max="9209" width="8" style="11" customWidth="1"/>
    <col min="9210" max="9210" width="8.85546875" style="11" customWidth="1"/>
    <col min="9211" max="9211" width="10.5703125" style="11" customWidth="1"/>
    <col min="9212" max="9212" width="13.7109375" style="11" customWidth="1"/>
    <col min="9213" max="9213" width="9.140625" style="11" customWidth="1"/>
    <col min="9214" max="9462" width="11.42578125" style="11" customWidth="1"/>
    <col min="9463" max="9463" width="21.140625" style="11" customWidth="1"/>
    <col min="9464" max="9464" width="8.85546875" style="11" customWidth="1"/>
    <col min="9465" max="9465" width="8" style="11" customWidth="1"/>
    <col min="9466" max="9466" width="8.85546875" style="11" customWidth="1"/>
    <col min="9467" max="9467" width="10.5703125" style="11" customWidth="1"/>
    <col min="9468" max="9468" width="13.7109375" style="11" customWidth="1"/>
    <col min="9469" max="9469" width="9.140625" style="11" customWidth="1"/>
    <col min="9470" max="9718" width="11.42578125" style="11" customWidth="1"/>
    <col min="9719" max="9719" width="21.140625" style="11" customWidth="1"/>
    <col min="9720" max="9720" width="8.85546875" style="11" customWidth="1"/>
    <col min="9721" max="9721" width="8" style="11" customWidth="1"/>
    <col min="9722" max="9722" width="8.85546875" style="11" customWidth="1"/>
    <col min="9723" max="9723" width="10.5703125" style="11" customWidth="1"/>
    <col min="9724" max="9724" width="13.7109375" style="11" customWidth="1"/>
    <col min="9725" max="9725" width="9.140625" style="11" customWidth="1"/>
    <col min="9726" max="9974" width="11.42578125" style="11" customWidth="1"/>
    <col min="9975" max="9975" width="21.140625" style="11" customWidth="1"/>
    <col min="9976" max="9976" width="8.85546875" style="11" customWidth="1"/>
    <col min="9977" max="9977" width="8" style="11" customWidth="1"/>
    <col min="9978" max="9978" width="8.85546875" style="11" customWidth="1"/>
    <col min="9979" max="9979" width="10.5703125" style="11" customWidth="1"/>
    <col min="9980" max="9980" width="13.7109375" style="11" customWidth="1"/>
    <col min="9981" max="9981" width="9.140625" style="11" customWidth="1"/>
    <col min="9982" max="10230" width="11.42578125" style="11" customWidth="1"/>
    <col min="10231" max="10231" width="21.140625" style="11" customWidth="1"/>
    <col min="10232" max="10232" width="8.85546875" style="11" customWidth="1"/>
    <col min="10233" max="10233" width="8" style="11" customWidth="1"/>
    <col min="10234" max="10234" width="8.85546875" style="11" customWidth="1"/>
    <col min="10235" max="10235" width="10.5703125" style="11" customWidth="1"/>
    <col min="10236" max="10236" width="13.7109375" style="11" customWidth="1"/>
    <col min="10237" max="10237" width="9.140625" style="11" customWidth="1"/>
    <col min="10238" max="10486" width="11.42578125" style="11" customWidth="1"/>
    <col min="10487" max="10487" width="21.140625" style="11" customWidth="1"/>
    <col min="10488" max="10488" width="8.85546875" style="11" customWidth="1"/>
    <col min="10489" max="10489" width="8" style="11" customWidth="1"/>
    <col min="10490" max="10490" width="8.85546875" style="11" customWidth="1"/>
    <col min="10491" max="10491" width="10.5703125" style="11" customWidth="1"/>
    <col min="10492" max="10492" width="13.7109375" style="11" customWidth="1"/>
    <col min="10493" max="10493" width="9.140625" style="11" customWidth="1"/>
    <col min="10494" max="10742" width="11.42578125" style="11" customWidth="1"/>
    <col min="10743" max="10743" width="21.140625" style="11" customWidth="1"/>
    <col min="10744" max="10744" width="8.85546875" style="11" customWidth="1"/>
    <col min="10745" max="10745" width="8" style="11" customWidth="1"/>
    <col min="10746" max="10746" width="8.85546875" style="11" customWidth="1"/>
    <col min="10747" max="10747" width="10.5703125" style="11" customWidth="1"/>
    <col min="10748" max="10748" width="13.7109375" style="11" customWidth="1"/>
    <col min="10749" max="10749" width="9.140625" style="11" customWidth="1"/>
    <col min="10750" max="10998" width="11.42578125" style="11" customWidth="1"/>
    <col min="10999" max="10999" width="21.140625" style="11" customWidth="1"/>
    <col min="11000" max="11000" width="8.85546875" style="11" customWidth="1"/>
    <col min="11001" max="11001" width="8" style="11" customWidth="1"/>
    <col min="11002" max="11002" width="8.85546875" style="11" customWidth="1"/>
    <col min="11003" max="11003" width="10.5703125" style="11" customWidth="1"/>
    <col min="11004" max="11004" width="13.7109375" style="11" customWidth="1"/>
    <col min="11005" max="11005" width="9.140625" style="11" customWidth="1"/>
    <col min="11006" max="11254" width="11.42578125" style="11" customWidth="1"/>
    <col min="11255" max="11255" width="21.140625" style="11" customWidth="1"/>
    <col min="11256" max="11256" width="8.85546875" style="11" customWidth="1"/>
    <col min="11257" max="11257" width="8" style="11" customWidth="1"/>
    <col min="11258" max="11258" width="8.85546875" style="11" customWidth="1"/>
    <col min="11259" max="11259" width="10.5703125" style="11" customWidth="1"/>
    <col min="11260" max="11260" width="13.7109375" style="11" customWidth="1"/>
    <col min="11261" max="11261" width="9.140625" style="11" customWidth="1"/>
    <col min="11262" max="11510" width="11.42578125" style="11" customWidth="1"/>
    <col min="11511" max="11511" width="21.140625" style="11" customWidth="1"/>
    <col min="11512" max="11512" width="8.85546875" style="11" customWidth="1"/>
    <col min="11513" max="11513" width="8" style="11" customWidth="1"/>
    <col min="11514" max="11514" width="8.85546875" style="11" customWidth="1"/>
    <col min="11515" max="11515" width="10.5703125" style="11" customWidth="1"/>
    <col min="11516" max="11516" width="13.7109375" style="11" customWidth="1"/>
    <col min="11517" max="11517" width="9.140625" style="11" customWidth="1"/>
    <col min="11518" max="11766" width="11.42578125" style="11" customWidth="1"/>
    <col min="11767" max="11767" width="21.140625" style="11" customWidth="1"/>
    <col min="11768" max="11768" width="8.85546875" style="11" customWidth="1"/>
    <col min="11769" max="11769" width="8" style="11" customWidth="1"/>
    <col min="11770" max="11770" width="8.85546875" style="11" customWidth="1"/>
    <col min="11771" max="11771" width="10.5703125" style="11" customWidth="1"/>
    <col min="11772" max="11772" width="13.7109375" style="11" customWidth="1"/>
    <col min="11773" max="11773" width="9.140625" style="11" customWidth="1"/>
    <col min="11774" max="12022" width="11.42578125" style="11" customWidth="1"/>
    <col min="12023" max="12023" width="21.140625" style="11" customWidth="1"/>
    <col min="12024" max="12024" width="8.85546875" style="11" customWidth="1"/>
    <col min="12025" max="12025" width="8" style="11" customWidth="1"/>
    <col min="12026" max="12026" width="8.85546875" style="11" customWidth="1"/>
    <col min="12027" max="12027" width="10.5703125" style="11" customWidth="1"/>
    <col min="12028" max="12028" width="13.7109375" style="11" customWidth="1"/>
    <col min="12029" max="12029" width="9.140625" style="11" customWidth="1"/>
    <col min="12030" max="12278" width="11.42578125" style="11" customWidth="1"/>
    <col min="12279" max="12279" width="21.140625" style="11" customWidth="1"/>
    <col min="12280" max="12280" width="8.85546875" style="11" customWidth="1"/>
    <col min="12281" max="12281" width="8" style="11" customWidth="1"/>
    <col min="12282" max="12282" width="8.85546875" style="11" customWidth="1"/>
    <col min="12283" max="12283" width="10.5703125" style="11" customWidth="1"/>
    <col min="12284" max="12284" width="13.7109375" style="11" customWidth="1"/>
    <col min="12285" max="12285" width="9.140625" style="11" customWidth="1"/>
    <col min="12286" max="12534" width="11.42578125" style="11" customWidth="1"/>
    <col min="12535" max="12535" width="21.140625" style="11" customWidth="1"/>
    <col min="12536" max="12536" width="8.85546875" style="11" customWidth="1"/>
    <col min="12537" max="12537" width="8" style="11" customWidth="1"/>
    <col min="12538" max="12538" width="8.85546875" style="11" customWidth="1"/>
    <col min="12539" max="12539" width="10.5703125" style="11" customWidth="1"/>
    <col min="12540" max="12540" width="13.7109375" style="11" customWidth="1"/>
    <col min="12541" max="12541" width="9.140625" style="11" customWidth="1"/>
    <col min="12542" max="12790" width="11.42578125" style="11" customWidth="1"/>
    <col min="12791" max="12791" width="21.140625" style="11" customWidth="1"/>
    <col min="12792" max="12792" width="8.85546875" style="11" customWidth="1"/>
    <col min="12793" max="12793" width="8" style="11" customWidth="1"/>
    <col min="12794" max="12794" width="8.85546875" style="11" customWidth="1"/>
    <col min="12795" max="12795" width="10.5703125" style="11" customWidth="1"/>
    <col min="12796" max="12796" width="13.7109375" style="11" customWidth="1"/>
    <col min="12797" max="12797" width="9.140625" style="11" customWidth="1"/>
    <col min="12798" max="13046" width="11.42578125" style="11" customWidth="1"/>
    <col min="13047" max="13047" width="21.140625" style="11" customWidth="1"/>
    <col min="13048" max="13048" width="8.85546875" style="11" customWidth="1"/>
    <col min="13049" max="13049" width="8" style="11" customWidth="1"/>
    <col min="13050" max="13050" width="8.85546875" style="11" customWidth="1"/>
    <col min="13051" max="13051" width="10.5703125" style="11" customWidth="1"/>
    <col min="13052" max="13052" width="13.7109375" style="11" customWidth="1"/>
    <col min="13053" max="13053" width="9.140625" style="11" customWidth="1"/>
    <col min="13054" max="13302" width="11.42578125" style="11" customWidth="1"/>
    <col min="13303" max="13303" width="21.140625" style="11" customWidth="1"/>
    <col min="13304" max="13304" width="8.85546875" style="11" customWidth="1"/>
    <col min="13305" max="13305" width="8" style="11" customWidth="1"/>
    <col min="13306" max="13306" width="8.85546875" style="11" customWidth="1"/>
    <col min="13307" max="13307" width="10.5703125" style="11" customWidth="1"/>
    <col min="13308" max="13308" width="13.7109375" style="11" customWidth="1"/>
    <col min="13309" max="13309" width="9.140625" style="11" customWidth="1"/>
    <col min="13310" max="13558" width="11.42578125" style="11" customWidth="1"/>
    <col min="13559" max="13559" width="21.140625" style="11" customWidth="1"/>
    <col min="13560" max="13560" width="8.85546875" style="11" customWidth="1"/>
    <col min="13561" max="13561" width="8" style="11" customWidth="1"/>
    <col min="13562" max="13562" width="8.85546875" style="11" customWidth="1"/>
    <col min="13563" max="13563" width="10.5703125" style="11" customWidth="1"/>
    <col min="13564" max="13564" width="13.7109375" style="11" customWidth="1"/>
    <col min="13565" max="13565" width="9.140625" style="11" customWidth="1"/>
    <col min="13566" max="13814" width="11.42578125" style="11" customWidth="1"/>
    <col min="13815" max="13815" width="21.140625" style="11" customWidth="1"/>
    <col min="13816" max="13816" width="8.85546875" style="11" customWidth="1"/>
    <col min="13817" max="13817" width="8" style="11" customWidth="1"/>
    <col min="13818" max="13818" width="8.85546875" style="11" customWidth="1"/>
    <col min="13819" max="13819" width="10.5703125" style="11" customWidth="1"/>
    <col min="13820" max="13820" width="13.7109375" style="11" customWidth="1"/>
    <col min="13821" max="13821" width="9.140625" style="11" customWidth="1"/>
    <col min="13822" max="14070" width="11.42578125" style="11" customWidth="1"/>
    <col min="14071" max="14071" width="21.140625" style="11" customWidth="1"/>
    <col min="14072" max="14072" width="8.85546875" style="11" customWidth="1"/>
    <col min="14073" max="14073" width="8" style="11" customWidth="1"/>
    <col min="14074" max="14074" width="8.85546875" style="11" customWidth="1"/>
    <col min="14075" max="14075" width="10.5703125" style="11" customWidth="1"/>
    <col min="14076" max="14076" width="13.7109375" style="11" customWidth="1"/>
    <col min="14077" max="14077" width="9.140625" style="11" customWidth="1"/>
    <col min="14078" max="14326" width="11.42578125" style="11" customWidth="1"/>
    <col min="14327" max="14327" width="21.140625" style="11" customWidth="1"/>
    <col min="14328" max="14328" width="8.85546875" style="11" customWidth="1"/>
    <col min="14329" max="14329" width="8" style="11" customWidth="1"/>
    <col min="14330" max="14330" width="8.85546875" style="11" customWidth="1"/>
    <col min="14331" max="14331" width="10.5703125" style="11" customWidth="1"/>
    <col min="14332" max="14332" width="13.7109375" style="11" customWidth="1"/>
    <col min="14333" max="14333" width="9.140625" style="11" customWidth="1"/>
    <col min="14334" max="14582" width="11.42578125" style="11" customWidth="1"/>
    <col min="14583" max="14583" width="21.140625" style="11" customWidth="1"/>
    <col min="14584" max="14584" width="8.85546875" style="11" customWidth="1"/>
    <col min="14585" max="14585" width="8" style="11" customWidth="1"/>
    <col min="14586" max="14586" width="8.85546875" style="11" customWidth="1"/>
    <col min="14587" max="14587" width="10.5703125" style="11" customWidth="1"/>
    <col min="14588" max="14588" width="13.7109375" style="11" customWidth="1"/>
    <col min="14589" max="14589" width="9.140625" style="11" customWidth="1"/>
    <col min="14590" max="14838" width="11.42578125" style="11" customWidth="1"/>
    <col min="14839" max="14839" width="21.140625" style="11" customWidth="1"/>
    <col min="14840" max="14840" width="8.85546875" style="11" customWidth="1"/>
    <col min="14841" max="14841" width="8" style="11" customWidth="1"/>
    <col min="14842" max="14842" width="8.85546875" style="11" customWidth="1"/>
    <col min="14843" max="14843" width="10.5703125" style="11" customWidth="1"/>
    <col min="14844" max="14844" width="13.7109375" style="11" customWidth="1"/>
    <col min="14845" max="14845" width="9.140625" style="11" customWidth="1"/>
    <col min="14846" max="15094" width="11.42578125" style="11" customWidth="1"/>
    <col min="15095" max="15095" width="21.140625" style="11" customWidth="1"/>
    <col min="15096" max="15096" width="8.85546875" style="11" customWidth="1"/>
    <col min="15097" max="15097" width="8" style="11" customWidth="1"/>
    <col min="15098" max="15098" width="8.85546875" style="11" customWidth="1"/>
    <col min="15099" max="15099" width="10.5703125" style="11" customWidth="1"/>
    <col min="15100" max="15100" width="13.7109375" style="11" customWidth="1"/>
    <col min="15101" max="15101" width="9.140625" style="11" customWidth="1"/>
    <col min="15102" max="15350" width="11.42578125" style="11" customWidth="1"/>
    <col min="15351" max="15351" width="21.140625" style="11" customWidth="1"/>
    <col min="15352" max="15352" width="8.85546875" style="11" customWidth="1"/>
    <col min="15353" max="15353" width="8" style="11" customWidth="1"/>
    <col min="15354" max="15354" width="8.85546875" style="11" customWidth="1"/>
    <col min="15355" max="15355" width="10.5703125" style="11" customWidth="1"/>
    <col min="15356" max="15356" width="13.7109375" style="11" customWidth="1"/>
    <col min="15357" max="15357" width="9.140625" style="11" customWidth="1"/>
    <col min="15358" max="15606" width="11.42578125" style="11" customWidth="1"/>
    <col min="15607" max="15607" width="21.140625" style="11" customWidth="1"/>
    <col min="15608" max="15608" width="8.85546875" style="11" customWidth="1"/>
    <col min="15609" max="15609" width="8" style="11" customWidth="1"/>
    <col min="15610" max="15610" width="8.85546875" style="11" customWidth="1"/>
    <col min="15611" max="15611" width="10.5703125" style="11" customWidth="1"/>
    <col min="15612" max="15612" width="13.7109375" style="11" customWidth="1"/>
    <col min="15613" max="15613" width="9.140625" style="11" customWidth="1"/>
    <col min="15614" max="15862" width="11.42578125" style="11" customWidth="1"/>
    <col min="15863" max="15863" width="21.140625" style="11" customWidth="1"/>
    <col min="15864" max="15864" width="8.85546875" style="11" customWidth="1"/>
    <col min="15865" max="15865" width="8" style="11" customWidth="1"/>
    <col min="15866" max="15866" width="8.85546875" style="11" customWidth="1"/>
    <col min="15867" max="15867" width="10.5703125" style="11" customWidth="1"/>
    <col min="15868" max="15868" width="13.7109375" style="11" customWidth="1"/>
    <col min="15869" max="15869" width="9.140625" style="11" customWidth="1"/>
    <col min="15870" max="16118" width="11.42578125" style="11" customWidth="1"/>
    <col min="16119" max="16119" width="21.140625" style="11" customWidth="1"/>
    <col min="16120" max="16120" width="8.85546875" style="11" customWidth="1"/>
    <col min="16121" max="16121" width="8" style="11" customWidth="1"/>
    <col min="16122" max="16122" width="8.85546875" style="11" customWidth="1"/>
    <col min="16123" max="16123" width="10.5703125" style="11" customWidth="1"/>
    <col min="16124" max="16124" width="13.7109375" style="11" customWidth="1"/>
    <col min="16125" max="16125" width="9.140625" style="11" customWidth="1"/>
    <col min="16126" max="16384" width="11.42578125" style="11" customWidth="1"/>
  </cols>
  <sheetData>
    <row r="1" spans="1:3" ht="15.75" customHeight="1" x14ac:dyDescent="0.25">
      <c r="A1" s="10" t="s">
        <v>14</v>
      </c>
      <c r="B1" s="10"/>
      <c r="C1" s="10"/>
    </row>
    <row r="2" spans="1:3" ht="16.5" customHeight="1" x14ac:dyDescent="0.25">
      <c r="A2" s="10" t="s">
        <v>36</v>
      </c>
      <c r="B2" s="25" t="s">
        <v>37</v>
      </c>
      <c r="C2" s="10"/>
    </row>
    <row r="3" spans="1:3" ht="15" x14ac:dyDescent="0.25">
      <c r="A3" s="10" t="s">
        <v>38</v>
      </c>
      <c r="B3" s="46">
        <v>43687</v>
      </c>
      <c r="C3" s="10"/>
    </row>
    <row r="4" spans="1:3" ht="15" x14ac:dyDescent="0.25">
      <c r="A4" s="10" t="s">
        <v>40</v>
      </c>
      <c r="B4" s="27" t="s">
        <v>41</v>
      </c>
      <c r="C4" s="10"/>
    </row>
    <row r="5" spans="1:3" ht="15" x14ac:dyDescent="0.25">
      <c r="A5" s="10"/>
      <c r="B5" s="28"/>
      <c r="C5" s="10"/>
    </row>
    <row r="6" spans="1:3" ht="15" x14ac:dyDescent="0.25">
      <c r="A6" s="10" t="s">
        <v>71</v>
      </c>
      <c r="B6" s="25">
        <v>38</v>
      </c>
      <c r="C6" s="9" t="s">
        <v>65</v>
      </c>
    </row>
    <row r="7" spans="1:3" ht="15" x14ac:dyDescent="0.25">
      <c r="A7" s="12" t="s">
        <v>32</v>
      </c>
      <c r="B7" s="47">
        <v>-10</v>
      </c>
      <c r="C7" s="12" t="str">
        <f>C6</f>
        <v>1 000 USD/dag</v>
      </c>
    </row>
    <row r="8" spans="1:3" ht="15" x14ac:dyDescent="0.25">
      <c r="A8" s="10" t="s">
        <v>43</v>
      </c>
      <c r="B8" s="30">
        <f>B6+B7</f>
        <v>28</v>
      </c>
      <c r="C8" s="10" t="str">
        <f>C6</f>
        <v>1 000 USD/dag</v>
      </c>
    </row>
    <row r="9" spans="1:3" ht="15" x14ac:dyDescent="0.25">
      <c r="A9" s="10" t="s">
        <v>67</v>
      </c>
      <c r="B9" s="29">
        <v>350</v>
      </c>
      <c r="C9" s="9" t="s">
        <v>68</v>
      </c>
    </row>
    <row r="10" spans="1:3" ht="15" x14ac:dyDescent="0.25">
      <c r="A10" s="10" t="s">
        <v>44</v>
      </c>
      <c r="B10" s="14">
        <f>(B8*B9)</f>
        <v>9800</v>
      </c>
      <c r="C10" s="9" t="s">
        <v>66</v>
      </c>
    </row>
    <row r="11" spans="1:3" ht="15" x14ac:dyDescent="0.25">
      <c r="A11" s="12" t="s">
        <v>45</v>
      </c>
      <c r="B11" s="47">
        <v>1500</v>
      </c>
      <c r="C11" s="12" t="str">
        <f>C10</f>
        <v>1 000 USD/år</v>
      </c>
    </row>
    <row r="12" spans="1:3" ht="15" x14ac:dyDescent="0.25">
      <c r="A12" s="12" t="s">
        <v>46</v>
      </c>
      <c r="B12" s="13">
        <f>B10-B11</f>
        <v>8300</v>
      </c>
      <c r="C12" s="12" t="str">
        <f>C10</f>
        <v>1 000 USD/år</v>
      </c>
    </row>
    <row r="13" spans="1:3" ht="15" x14ac:dyDescent="0.25">
      <c r="A13" s="10"/>
      <c r="B13" s="14"/>
      <c r="C13" s="10"/>
    </row>
    <row r="14" spans="1:3" ht="15" x14ac:dyDescent="0.25">
      <c r="A14" s="10" t="s">
        <v>26</v>
      </c>
      <c r="B14" s="29">
        <v>-100000</v>
      </c>
      <c r="C14" s="9" t="s">
        <v>42</v>
      </c>
    </row>
    <row r="15" spans="1:3" ht="15" x14ac:dyDescent="0.25">
      <c r="A15" s="10" t="s">
        <v>39</v>
      </c>
      <c r="B15" s="31">
        <v>0.05</v>
      </c>
      <c r="C15" s="10"/>
    </row>
    <row r="16" spans="1:3" ht="15" x14ac:dyDescent="0.25">
      <c r="A16" s="10" t="s">
        <v>18</v>
      </c>
      <c r="B16" s="29">
        <v>10</v>
      </c>
      <c r="C16" s="9" t="s">
        <v>69</v>
      </c>
    </row>
    <row r="17" spans="1:3" ht="15" x14ac:dyDescent="0.25">
      <c r="A17" s="12" t="s">
        <v>27</v>
      </c>
      <c r="B17" s="47">
        <v>40000</v>
      </c>
      <c r="C17" s="12" t="str">
        <f>C14</f>
        <v>1 000 USD</v>
      </c>
    </row>
    <row r="18" spans="1:3" ht="15.75" thickBot="1" x14ac:dyDescent="0.3">
      <c r="A18" s="48" t="s">
        <v>6</v>
      </c>
      <c r="B18" s="49">
        <f>-PV(B15,B16,B12,B17)+B14</f>
        <v>-11353.069946135685</v>
      </c>
      <c r="C18" s="48" t="str">
        <f>C14</f>
        <v>1 000 USD</v>
      </c>
    </row>
    <row r="19" spans="1:3" ht="15.75" thickTop="1" x14ac:dyDescent="0.25">
      <c r="A19" s="10"/>
      <c r="B19" s="14"/>
      <c r="C19" s="10"/>
    </row>
    <row r="20" spans="1:3" ht="15" x14ac:dyDescent="0.25">
      <c r="A20" s="10"/>
      <c r="B20" s="10"/>
      <c r="C20" s="10"/>
    </row>
    <row r="23" spans="1:3" ht="15" x14ac:dyDescent="0.25">
      <c r="A23" s="10"/>
      <c r="B23" s="14"/>
      <c r="C23" s="10"/>
    </row>
    <row r="24" spans="1:3" ht="15" x14ac:dyDescent="0.25">
      <c r="A24" s="10"/>
      <c r="B24" s="32"/>
      <c r="C24" s="10"/>
    </row>
    <row r="25" spans="1:3" ht="15" x14ac:dyDescent="0.25">
      <c r="A25" s="10"/>
      <c r="B25" s="26"/>
      <c r="C25" s="10"/>
    </row>
    <row r="26" spans="1:3" ht="15" x14ac:dyDescent="0.25">
      <c r="A26" s="10"/>
      <c r="B26" s="10"/>
      <c r="C26" s="10"/>
    </row>
    <row r="27" spans="1:3" ht="15" x14ac:dyDescent="0.25">
      <c r="A27" s="10"/>
      <c r="B27" s="10"/>
      <c r="C27" s="10"/>
    </row>
    <row r="28" spans="1:3" ht="15" x14ac:dyDescent="0.25">
      <c r="A28" s="10"/>
      <c r="B28" s="10"/>
      <c r="C28" s="10"/>
    </row>
    <row r="29" spans="1:3" ht="15" x14ac:dyDescent="0.25">
      <c r="A29" s="10"/>
      <c r="B29" s="10"/>
      <c r="C29" s="10"/>
    </row>
    <row r="30" spans="1:3" ht="15" x14ac:dyDescent="0.25">
      <c r="C30" s="10"/>
    </row>
    <row r="31" spans="1:3" ht="15" x14ac:dyDescent="0.25">
      <c r="C31" s="10"/>
    </row>
    <row r="32" spans="1:3" ht="15" x14ac:dyDescent="0.25">
      <c r="C32" s="10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zoomScaleNormal="100" workbookViewId="0"/>
  </sheetViews>
  <sheetFormatPr baseColWidth="10" defaultColWidth="8.7109375" defaultRowHeight="12.75" x14ac:dyDescent="0.2"/>
  <cols>
    <col min="1" max="1" width="21.140625" style="11" customWidth="1"/>
    <col min="2" max="2" width="8.85546875" style="11" customWidth="1"/>
    <col min="3" max="3" width="15.5703125" style="11" customWidth="1"/>
    <col min="4" max="246" width="11.42578125" style="11" customWidth="1"/>
    <col min="247" max="247" width="21.140625" style="11" customWidth="1"/>
    <col min="248" max="248" width="8.85546875" style="11" customWidth="1"/>
    <col min="249" max="249" width="8" style="11" customWidth="1"/>
    <col min="250" max="250" width="8.85546875" style="11" customWidth="1"/>
    <col min="251" max="251" width="10.5703125" style="11" customWidth="1"/>
    <col min="252" max="252" width="13.7109375" style="11" customWidth="1"/>
    <col min="253" max="253" width="9.140625" style="11" customWidth="1"/>
    <col min="254" max="502" width="11.42578125" style="11" customWidth="1"/>
    <col min="503" max="503" width="21.140625" style="11" customWidth="1"/>
    <col min="504" max="504" width="8.85546875" style="11" customWidth="1"/>
    <col min="505" max="505" width="8" style="11" customWidth="1"/>
    <col min="506" max="506" width="8.85546875" style="11" customWidth="1"/>
    <col min="507" max="507" width="10.5703125" style="11" customWidth="1"/>
    <col min="508" max="508" width="13.7109375" style="11" customWidth="1"/>
    <col min="509" max="509" width="9.140625" style="11" customWidth="1"/>
    <col min="510" max="758" width="11.42578125" style="11" customWidth="1"/>
    <col min="759" max="759" width="21.140625" style="11" customWidth="1"/>
    <col min="760" max="760" width="8.85546875" style="11" customWidth="1"/>
    <col min="761" max="761" width="8" style="11" customWidth="1"/>
    <col min="762" max="762" width="8.85546875" style="11" customWidth="1"/>
    <col min="763" max="763" width="10.5703125" style="11" customWidth="1"/>
    <col min="764" max="764" width="13.7109375" style="11" customWidth="1"/>
    <col min="765" max="765" width="9.140625" style="11" customWidth="1"/>
    <col min="766" max="1014" width="11.42578125" style="11" customWidth="1"/>
    <col min="1015" max="1015" width="21.140625" style="11" customWidth="1"/>
    <col min="1016" max="1016" width="8.85546875" style="11" customWidth="1"/>
    <col min="1017" max="1017" width="8" style="11" customWidth="1"/>
    <col min="1018" max="1018" width="8.85546875" style="11" customWidth="1"/>
    <col min="1019" max="1019" width="10.5703125" style="11" customWidth="1"/>
    <col min="1020" max="1020" width="13.7109375" style="11" customWidth="1"/>
    <col min="1021" max="1021" width="9.140625" style="11" customWidth="1"/>
    <col min="1022" max="1270" width="11.42578125" style="11" customWidth="1"/>
    <col min="1271" max="1271" width="21.140625" style="11" customWidth="1"/>
    <col min="1272" max="1272" width="8.85546875" style="11" customWidth="1"/>
    <col min="1273" max="1273" width="8" style="11" customWidth="1"/>
    <col min="1274" max="1274" width="8.85546875" style="11" customWidth="1"/>
    <col min="1275" max="1275" width="10.5703125" style="11" customWidth="1"/>
    <col min="1276" max="1276" width="13.7109375" style="11" customWidth="1"/>
    <col min="1277" max="1277" width="9.140625" style="11" customWidth="1"/>
    <col min="1278" max="1526" width="11.42578125" style="11" customWidth="1"/>
    <col min="1527" max="1527" width="21.140625" style="11" customWidth="1"/>
    <col min="1528" max="1528" width="8.85546875" style="11" customWidth="1"/>
    <col min="1529" max="1529" width="8" style="11" customWidth="1"/>
    <col min="1530" max="1530" width="8.85546875" style="11" customWidth="1"/>
    <col min="1531" max="1531" width="10.5703125" style="11" customWidth="1"/>
    <col min="1532" max="1532" width="13.7109375" style="11" customWidth="1"/>
    <col min="1533" max="1533" width="9.140625" style="11" customWidth="1"/>
    <col min="1534" max="1782" width="11.42578125" style="11" customWidth="1"/>
    <col min="1783" max="1783" width="21.140625" style="11" customWidth="1"/>
    <col min="1784" max="1784" width="8.85546875" style="11" customWidth="1"/>
    <col min="1785" max="1785" width="8" style="11" customWidth="1"/>
    <col min="1786" max="1786" width="8.85546875" style="11" customWidth="1"/>
    <col min="1787" max="1787" width="10.5703125" style="11" customWidth="1"/>
    <col min="1788" max="1788" width="13.7109375" style="11" customWidth="1"/>
    <col min="1789" max="1789" width="9.140625" style="11" customWidth="1"/>
    <col min="1790" max="2038" width="11.42578125" style="11" customWidth="1"/>
    <col min="2039" max="2039" width="21.140625" style="11" customWidth="1"/>
    <col min="2040" max="2040" width="8.85546875" style="11" customWidth="1"/>
    <col min="2041" max="2041" width="8" style="11" customWidth="1"/>
    <col min="2042" max="2042" width="8.85546875" style="11" customWidth="1"/>
    <col min="2043" max="2043" width="10.5703125" style="11" customWidth="1"/>
    <col min="2044" max="2044" width="13.7109375" style="11" customWidth="1"/>
    <col min="2045" max="2045" width="9.140625" style="11" customWidth="1"/>
    <col min="2046" max="2294" width="11.42578125" style="11" customWidth="1"/>
    <col min="2295" max="2295" width="21.140625" style="11" customWidth="1"/>
    <col min="2296" max="2296" width="8.85546875" style="11" customWidth="1"/>
    <col min="2297" max="2297" width="8" style="11" customWidth="1"/>
    <col min="2298" max="2298" width="8.85546875" style="11" customWidth="1"/>
    <col min="2299" max="2299" width="10.5703125" style="11" customWidth="1"/>
    <col min="2300" max="2300" width="13.7109375" style="11" customWidth="1"/>
    <col min="2301" max="2301" width="9.140625" style="11" customWidth="1"/>
    <col min="2302" max="2550" width="11.42578125" style="11" customWidth="1"/>
    <col min="2551" max="2551" width="21.140625" style="11" customWidth="1"/>
    <col min="2552" max="2552" width="8.85546875" style="11" customWidth="1"/>
    <col min="2553" max="2553" width="8" style="11" customWidth="1"/>
    <col min="2554" max="2554" width="8.85546875" style="11" customWidth="1"/>
    <col min="2555" max="2555" width="10.5703125" style="11" customWidth="1"/>
    <col min="2556" max="2556" width="13.7109375" style="11" customWidth="1"/>
    <col min="2557" max="2557" width="9.140625" style="11" customWidth="1"/>
    <col min="2558" max="2806" width="11.42578125" style="11" customWidth="1"/>
    <col min="2807" max="2807" width="21.140625" style="11" customWidth="1"/>
    <col min="2808" max="2808" width="8.85546875" style="11" customWidth="1"/>
    <col min="2809" max="2809" width="8" style="11" customWidth="1"/>
    <col min="2810" max="2810" width="8.85546875" style="11" customWidth="1"/>
    <col min="2811" max="2811" width="10.5703125" style="11" customWidth="1"/>
    <col min="2812" max="2812" width="13.7109375" style="11" customWidth="1"/>
    <col min="2813" max="2813" width="9.140625" style="11" customWidth="1"/>
    <col min="2814" max="3062" width="11.42578125" style="11" customWidth="1"/>
    <col min="3063" max="3063" width="21.140625" style="11" customWidth="1"/>
    <col min="3064" max="3064" width="8.85546875" style="11" customWidth="1"/>
    <col min="3065" max="3065" width="8" style="11" customWidth="1"/>
    <col min="3066" max="3066" width="8.85546875" style="11" customWidth="1"/>
    <col min="3067" max="3067" width="10.5703125" style="11" customWidth="1"/>
    <col min="3068" max="3068" width="13.7109375" style="11" customWidth="1"/>
    <col min="3069" max="3069" width="9.140625" style="11" customWidth="1"/>
    <col min="3070" max="3318" width="11.42578125" style="11" customWidth="1"/>
    <col min="3319" max="3319" width="21.140625" style="11" customWidth="1"/>
    <col min="3320" max="3320" width="8.85546875" style="11" customWidth="1"/>
    <col min="3321" max="3321" width="8" style="11" customWidth="1"/>
    <col min="3322" max="3322" width="8.85546875" style="11" customWidth="1"/>
    <col min="3323" max="3323" width="10.5703125" style="11" customWidth="1"/>
    <col min="3324" max="3324" width="13.7109375" style="11" customWidth="1"/>
    <col min="3325" max="3325" width="9.140625" style="11" customWidth="1"/>
    <col min="3326" max="3574" width="11.42578125" style="11" customWidth="1"/>
    <col min="3575" max="3575" width="21.140625" style="11" customWidth="1"/>
    <col min="3576" max="3576" width="8.85546875" style="11" customWidth="1"/>
    <col min="3577" max="3577" width="8" style="11" customWidth="1"/>
    <col min="3578" max="3578" width="8.85546875" style="11" customWidth="1"/>
    <col min="3579" max="3579" width="10.5703125" style="11" customWidth="1"/>
    <col min="3580" max="3580" width="13.7109375" style="11" customWidth="1"/>
    <col min="3581" max="3581" width="9.140625" style="11" customWidth="1"/>
    <col min="3582" max="3830" width="11.42578125" style="11" customWidth="1"/>
    <col min="3831" max="3831" width="21.140625" style="11" customWidth="1"/>
    <col min="3832" max="3832" width="8.85546875" style="11" customWidth="1"/>
    <col min="3833" max="3833" width="8" style="11" customWidth="1"/>
    <col min="3834" max="3834" width="8.85546875" style="11" customWidth="1"/>
    <col min="3835" max="3835" width="10.5703125" style="11" customWidth="1"/>
    <col min="3836" max="3836" width="13.7109375" style="11" customWidth="1"/>
    <col min="3837" max="3837" width="9.140625" style="11" customWidth="1"/>
    <col min="3838" max="4086" width="11.42578125" style="11" customWidth="1"/>
    <col min="4087" max="4087" width="21.140625" style="11" customWidth="1"/>
    <col min="4088" max="4088" width="8.85546875" style="11" customWidth="1"/>
    <col min="4089" max="4089" width="8" style="11" customWidth="1"/>
    <col min="4090" max="4090" width="8.85546875" style="11" customWidth="1"/>
    <col min="4091" max="4091" width="10.5703125" style="11" customWidth="1"/>
    <col min="4092" max="4092" width="13.7109375" style="11" customWidth="1"/>
    <col min="4093" max="4093" width="9.140625" style="11" customWidth="1"/>
    <col min="4094" max="4342" width="11.42578125" style="11" customWidth="1"/>
    <col min="4343" max="4343" width="21.140625" style="11" customWidth="1"/>
    <col min="4344" max="4344" width="8.85546875" style="11" customWidth="1"/>
    <col min="4345" max="4345" width="8" style="11" customWidth="1"/>
    <col min="4346" max="4346" width="8.85546875" style="11" customWidth="1"/>
    <col min="4347" max="4347" width="10.5703125" style="11" customWidth="1"/>
    <col min="4348" max="4348" width="13.7109375" style="11" customWidth="1"/>
    <col min="4349" max="4349" width="9.140625" style="11" customWidth="1"/>
    <col min="4350" max="4598" width="11.42578125" style="11" customWidth="1"/>
    <col min="4599" max="4599" width="21.140625" style="11" customWidth="1"/>
    <col min="4600" max="4600" width="8.85546875" style="11" customWidth="1"/>
    <col min="4601" max="4601" width="8" style="11" customWidth="1"/>
    <col min="4602" max="4602" width="8.85546875" style="11" customWidth="1"/>
    <col min="4603" max="4603" width="10.5703125" style="11" customWidth="1"/>
    <col min="4604" max="4604" width="13.7109375" style="11" customWidth="1"/>
    <col min="4605" max="4605" width="9.140625" style="11" customWidth="1"/>
    <col min="4606" max="4854" width="11.42578125" style="11" customWidth="1"/>
    <col min="4855" max="4855" width="21.140625" style="11" customWidth="1"/>
    <col min="4856" max="4856" width="8.85546875" style="11" customWidth="1"/>
    <col min="4857" max="4857" width="8" style="11" customWidth="1"/>
    <col min="4858" max="4858" width="8.85546875" style="11" customWidth="1"/>
    <col min="4859" max="4859" width="10.5703125" style="11" customWidth="1"/>
    <col min="4860" max="4860" width="13.7109375" style="11" customWidth="1"/>
    <col min="4861" max="4861" width="9.140625" style="11" customWidth="1"/>
    <col min="4862" max="5110" width="11.42578125" style="11" customWidth="1"/>
    <col min="5111" max="5111" width="21.140625" style="11" customWidth="1"/>
    <col min="5112" max="5112" width="8.85546875" style="11" customWidth="1"/>
    <col min="5113" max="5113" width="8" style="11" customWidth="1"/>
    <col min="5114" max="5114" width="8.85546875" style="11" customWidth="1"/>
    <col min="5115" max="5115" width="10.5703125" style="11" customWidth="1"/>
    <col min="5116" max="5116" width="13.7109375" style="11" customWidth="1"/>
    <col min="5117" max="5117" width="9.140625" style="11" customWidth="1"/>
    <col min="5118" max="5366" width="11.42578125" style="11" customWidth="1"/>
    <col min="5367" max="5367" width="21.140625" style="11" customWidth="1"/>
    <col min="5368" max="5368" width="8.85546875" style="11" customWidth="1"/>
    <col min="5369" max="5369" width="8" style="11" customWidth="1"/>
    <col min="5370" max="5370" width="8.85546875" style="11" customWidth="1"/>
    <col min="5371" max="5371" width="10.5703125" style="11" customWidth="1"/>
    <col min="5372" max="5372" width="13.7109375" style="11" customWidth="1"/>
    <col min="5373" max="5373" width="9.140625" style="11" customWidth="1"/>
    <col min="5374" max="5622" width="11.42578125" style="11" customWidth="1"/>
    <col min="5623" max="5623" width="21.140625" style="11" customWidth="1"/>
    <col min="5624" max="5624" width="8.85546875" style="11" customWidth="1"/>
    <col min="5625" max="5625" width="8" style="11" customWidth="1"/>
    <col min="5626" max="5626" width="8.85546875" style="11" customWidth="1"/>
    <col min="5627" max="5627" width="10.5703125" style="11" customWidth="1"/>
    <col min="5628" max="5628" width="13.7109375" style="11" customWidth="1"/>
    <col min="5629" max="5629" width="9.140625" style="11" customWidth="1"/>
    <col min="5630" max="5878" width="11.42578125" style="11" customWidth="1"/>
    <col min="5879" max="5879" width="21.140625" style="11" customWidth="1"/>
    <col min="5880" max="5880" width="8.85546875" style="11" customWidth="1"/>
    <col min="5881" max="5881" width="8" style="11" customWidth="1"/>
    <col min="5882" max="5882" width="8.85546875" style="11" customWidth="1"/>
    <col min="5883" max="5883" width="10.5703125" style="11" customWidth="1"/>
    <col min="5884" max="5884" width="13.7109375" style="11" customWidth="1"/>
    <col min="5885" max="5885" width="9.140625" style="11" customWidth="1"/>
    <col min="5886" max="6134" width="11.42578125" style="11" customWidth="1"/>
    <col min="6135" max="6135" width="21.140625" style="11" customWidth="1"/>
    <col min="6136" max="6136" width="8.85546875" style="11" customWidth="1"/>
    <col min="6137" max="6137" width="8" style="11" customWidth="1"/>
    <col min="6138" max="6138" width="8.85546875" style="11" customWidth="1"/>
    <col min="6139" max="6139" width="10.5703125" style="11" customWidth="1"/>
    <col min="6140" max="6140" width="13.7109375" style="11" customWidth="1"/>
    <col min="6141" max="6141" width="9.140625" style="11" customWidth="1"/>
    <col min="6142" max="6390" width="11.42578125" style="11" customWidth="1"/>
    <col min="6391" max="6391" width="21.140625" style="11" customWidth="1"/>
    <col min="6392" max="6392" width="8.85546875" style="11" customWidth="1"/>
    <col min="6393" max="6393" width="8" style="11" customWidth="1"/>
    <col min="6394" max="6394" width="8.85546875" style="11" customWidth="1"/>
    <col min="6395" max="6395" width="10.5703125" style="11" customWidth="1"/>
    <col min="6396" max="6396" width="13.7109375" style="11" customWidth="1"/>
    <col min="6397" max="6397" width="9.140625" style="11" customWidth="1"/>
    <col min="6398" max="6646" width="11.42578125" style="11" customWidth="1"/>
    <col min="6647" max="6647" width="21.140625" style="11" customWidth="1"/>
    <col min="6648" max="6648" width="8.85546875" style="11" customWidth="1"/>
    <col min="6649" max="6649" width="8" style="11" customWidth="1"/>
    <col min="6650" max="6650" width="8.85546875" style="11" customWidth="1"/>
    <col min="6651" max="6651" width="10.5703125" style="11" customWidth="1"/>
    <col min="6652" max="6652" width="13.7109375" style="11" customWidth="1"/>
    <col min="6653" max="6653" width="9.140625" style="11" customWidth="1"/>
    <col min="6654" max="6902" width="11.42578125" style="11" customWidth="1"/>
    <col min="6903" max="6903" width="21.140625" style="11" customWidth="1"/>
    <col min="6904" max="6904" width="8.85546875" style="11" customWidth="1"/>
    <col min="6905" max="6905" width="8" style="11" customWidth="1"/>
    <col min="6906" max="6906" width="8.85546875" style="11" customWidth="1"/>
    <col min="6907" max="6907" width="10.5703125" style="11" customWidth="1"/>
    <col min="6908" max="6908" width="13.7109375" style="11" customWidth="1"/>
    <col min="6909" max="6909" width="9.140625" style="11" customWidth="1"/>
    <col min="6910" max="7158" width="11.42578125" style="11" customWidth="1"/>
    <col min="7159" max="7159" width="21.140625" style="11" customWidth="1"/>
    <col min="7160" max="7160" width="8.85546875" style="11" customWidth="1"/>
    <col min="7161" max="7161" width="8" style="11" customWidth="1"/>
    <col min="7162" max="7162" width="8.85546875" style="11" customWidth="1"/>
    <col min="7163" max="7163" width="10.5703125" style="11" customWidth="1"/>
    <col min="7164" max="7164" width="13.7109375" style="11" customWidth="1"/>
    <col min="7165" max="7165" width="9.140625" style="11" customWidth="1"/>
    <col min="7166" max="7414" width="11.42578125" style="11" customWidth="1"/>
    <col min="7415" max="7415" width="21.140625" style="11" customWidth="1"/>
    <col min="7416" max="7416" width="8.85546875" style="11" customWidth="1"/>
    <col min="7417" max="7417" width="8" style="11" customWidth="1"/>
    <col min="7418" max="7418" width="8.85546875" style="11" customWidth="1"/>
    <col min="7419" max="7419" width="10.5703125" style="11" customWidth="1"/>
    <col min="7420" max="7420" width="13.7109375" style="11" customWidth="1"/>
    <col min="7421" max="7421" width="9.140625" style="11" customWidth="1"/>
    <col min="7422" max="7670" width="11.42578125" style="11" customWidth="1"/>
    <col min="7671" max="7671" width="21.140625" style="11" customWidth="1"/>
    <col min="7672" max="7672" width="8.85546875" style="11" customWidth="1"/>
    <col min="7673" max="7673" width="8" style="11" customWidth="1"/>
    <col min="7674" max="7674" width="8.85546875" style="11" customWidth="1"/>
    <col min="7675" max="7675" width="10.5703125" style="11" customWidth="1"/>
    <col min="7676" max="7676" width="13.7109375" style="11" customWidth="1"/>
    <col min="7677" max="7677" width="9.140625" style="11" customWidth="1"/>
    <col min="7678" max="7926" width="11.42578125" style="11" customWidth="1"/>
    <col min="7927" max="7927" width="21.140625" style="11" customWidth="1"/>
    <col min="7928" max="7928" width="8.85546875" style="11" customWidth="1"/>
    <col min="7929" max="7929" width="8" style="11" customWidth="1"/>
    <col min="7930" max="7930" width="8.85546875" style="11" customWidth="1"/>
    <col min="7931" max="7931" width="10.5703125" style="11" customWidth="1"/>
    <col min="7932" max="7932" width="13.7109375" style="11" customWidth="1"/>
    <col min="7933" max="7933" width="9.140625" style="11" customWidth="1"/>
    <col min="7934" max="8182" width="11.42578125" style="11" customWidth="1"/>
    <col min="8183" max="8183" width="21.140625" style="11" customWidth="1"/>
    <col min="8184" max="8184" width="8.85546875" style="11" customWidth="1"/>
    <col min="8185" max="8185" width="8" style="11" customWidth="1"/>
    <col min="8186" max="8186" width="8.85546875" style="11" customWidth="1"/>
    <col min="8187" max="8187" width="10.5703125" style="11" customWidth="1"/>
    <col min="8188" max="8188" width="13.7109375" style="11" customWidth="1"/>
    <col min="8189" max="8189" width="9.140625" style="11" customWidth="1"/>
    <col min="8190" max="8438" width="11.42578125" style="11" customWidth="1"/>
    <col min="8439" max="8439" width="21.140625" style="11" customWidth="1"/>
    <col min="8440" max="8440" width="8.85546875" style="11" customWidth="1"/>
    <col min="8441" max="8441" width="8" style="11" customWidth="1"/>
    <col min="8442" max="8442" width="8.85546875" style="11" customWidth="1"/>
    <col min="8443" max="8443" width="10.5703125" style="11" customWidth="1"/>
    <col min="8444" max="8444" width="13.7109375" style="11" customWidth="1"/>
    <col min="8445" max="8445" width="9.140625" style="11" customWidth="1"/>
    <col min="8446" max="8694" width="11.42578125" style="11" customWidth="1"/>
    <col min="8695" max="8695" width="21.140625" style="11" customWidth="1"/>
    <col min="8696" max="8696" width="8.85546875" style="11" customWidth="1"/>
    <col min="8697" max="8697" width="8" style="11" customWidth="1"/>
    <col min="8698" max="8698" width="8.85546875" style="11" customWidth="1"/>
    <col min="8699" max="8699" width="10.5703125" style="11" customWidth="1"/>
    <col min="8700" max="8700" width="13.7109375" style="11" customWidth="1"/>
    <col min="8701" max="8701" width="9.140625" style="11" customWidth="1"/>
    <col min="8702" max="8950" width="11.42578125" style="11" customWidth="1"/>
    <col min="8951" max="8951" width="21.140625" style="11" customWidth="1"/>
    <col min="8952" max="8952" width="8.85546875" style="11" customWidth="1"/>
    <col min="8953" max="8953" width="8" style="11" customWidth="1"/>
    <col min="8954" max="8954" width="8.85546875" style="11" customWidth="1"/>
    <col min="8955" max="8955" width="10.5703125" style="11" customWidth="1"/>
    <col min="8956" max="8956" width="13.7109375" style="11" customWidth="1"/>
    <col min="8957" max="8957" width="9.140625" style="11" customWidth="1"/>
    <col min="8958" max="9206" width="11.42578125" style="11" customWidth="1"/>
    <col min="9207" max="9207" width="21.140625" style="11" customWidth="1"/>
    <col min="9208" max="9208" width="8.85546875" style="11" customWidth="1"/>
    <col min="9209" max="9209" width="8" style="11" customWidth="1"/>
    <col min="9210" max="9210" width="8.85546875" style="11" customWidth="1"/>
    <col min="9211" max="9211" width="10.5703125" style="11" customWidth="1"/>
    <col min="9212" max="9212" width="13.7109375" style="11" customWidth="1"/>
    <col min="9213" max="9213" width="9.140625" style="11" customWidth="1"/>
    <col min="9214" max="9462" width="11.42578125" style="11" customWidth="1"/>
    <col min="9463" max="9463" width="21.140625" style="11" customWidth="1"/>
    <col min="9464" max="9464" width="8.85546875" style="11" customWidth="1"/>
    <col min="9465" max="9465" width="8" style="11" customWidth="1"/>
    <col min="9466" max="9466" width="8.85546875" style="11" customWidth="1"/>
    <col min="9467" max="9467" width="10.5703125" style="11" customWidth="1"/>
    <col min="9468" max="9468" width="13.7109375" style="11" customWidth="1"/>
    <col min="9469" max="9469" width="9.140625" style="11" customWidth="1"/>
    <col min="9470" max="9718" width="11.42578125" style="11" customWidth="1"/>
    <col min="9719" max="9719" width="21.140625" style="11" customWidth="1"/>
    <col min="9720" max="9720" width="8.85546875" style="11" customWidth="1"/>
    <col min="9721" max="9721" width="8" style="11" customWidth="1"/>
    <col min="9722" max="9722" width="8.85546875" style="11" customWidth="1"/>
    <col min="9723" max="9723" width="10.5703125" style="11" customWidth="1"/>
    <col min="9724" max="9724" width="13.7109375" style="11" customWidth="1"/>
    <col min="9725" max="9725" width="9.140625" style="11" customWidth="1"/>
    <col min="9726" max="9974" width="11.42578125" style="11" customWidth="1"/>
    <col min="9975" max="9975" width="21.140625" style="11" customWidth="1"/>
    <col min="9976" max="9976" width="8.85546875" style="11" customWidth="1"/>
    <col min="9977" max="9977" width="8" style="11" customWidth="1"/>
    <col min="9978" max="9978" width="8.85546875" style="11" customWidth="1"/>
    <col min="9979" max="9979" width="10.5703125" style="11" customWidth="1"/>
    <col min="9980" max="9980" width="13.7109375" style="11" customWidth="1"/>
    <col min="9981" max="9981" width="9.140625" style="11" customWidth="1"/>
    <col min="9982" max="10230" width="11.42578125" style="11" customWidth="1"/>
    <col min="10231" max="10231" width="21.140625" style="11" customWidth="1"/>
    <col min="10232" max="10232" width="8.85546875" style="11" customWidth="1"/>
    <col min="10233" max="10233" width="8" style="11" customWidth="1"/>
    <col min="10234" max="10234" width="8.85546875" style="11" customWidth="1"/>
    <col min="10235" max="10235" width="10.5703125" style="11" customWidth="1"/>
    <col min="10236" max="10236" width="13.7109375" style="11" customWidth="1"/>
    <col min="10237" max="10237" width="9.140625" style="11" customWidth="1"/>
    <col min="10238" max="10486" width="11.42578125" style="11" customWidth="1"/>
    <col min="10487" max="10487" width="21.140625" style="11" customWidth="1"/>
    <col min="10488" max="10488" width="8.85546875" style="11" customWidth="1"/>
    <col min="10489" max="10489" width="8" style="11" customWidth="1"/>
    <col min="10490" max="10490" width="8.85546875" style="11" customWidth="1"/>
    <col min="10491" max="10491" width="10.5703125" style="11" customWidth="1"/>
    <col min="10492" max="10492" width="13.7109375" style="11" customWidth="1"/>
    <col min="10493" max="10493" width="9.140625" style="11" customWidth="1"/>
    <col min="10494" max="10742" width="11.42578125" style="11" customWidth="1"/>
    <col min="10743" max="10743" width="21.140625" style="11" customWidth="1"/>
    <col min="10744" max="10744" width="8.85546875" style="11" customWidth="1"/>
    <col min="10745" max="10745" width="8" style="11" customWidth="1"/>
    <col min="10746" max="10746" width="8.85546875" style="11" customWidth="1"/>
    <col min="10747" max="10747" width="10.5703125" style="11" customWidth="1"/>
    <col min="10748" max="10748" width="13.7109375" style="11" customWidth="1"/>
    <col min="10749" max="10749" width="9.140625" style="11" customWidth="1"/>
    <col min="10750" max="10998" width="11.42578125" style="11" customWidth="1"/>
    <col min="10999" max="10999" width="21.140625" style="11" customWidth="1"/>
    <col min="11000" max="11000" width="8.85546875" style="11" customWidth="1"/>
    <col min="11001" max="11001" width="8" style="11" customWidth="1"/>
    <col min="11002" max="11002" width="8.85546875" style="11" customWidth="1"/>
    <col min="11003" max="11003" width="10.5703125" style="11" customWidth="1"/>
    <col min="11004" max="11004" width="13.7109375" style="11" customWidth="1"/>
    <col min="11005" max="11005" width="9.140625" style="11" customWidth="1"/>
    <col min="11006" max="11254" width="11.42578125" style="11" customWidth="1"/>
    <col min="11255" max="11255" width="21.140625" style="11" customWidth="1"/>
    <col min="11256" max="11256" width="8.85546875" style="11" customWidth="1"/>
    <col min="11257" max="11257" width="8" style="11" customWidth="1"/>
    <col min="11258" max="11258" width="8.85546875" style="11" customWidth="1"/>
    <col min="11259" max="11259" width="10.5703125" style="11" customWidth="1"/>
    <col min="11260" max="11260" width="13.7109375" style="11" customWidth="1"/>
    <col min="11261" max="11261" width="9.140625" style="11" customWidth="1"/>
    <col min="11262" max="11510" width="11.42578125" style="11" customWidth="1"/>
    <col min="11511" max="11511" width="21.140625" style="11" customWidth="1"/>
    <col min="11512" max="11512" width="8.85546875" style="11" customWidth="1"/>
    <col min="11513" max="11513" width="8" style="11" customWidth="1"/>
    <col min="11514" max="11514" width="8.85546875" style="11" customWidth="1"/>
    <col min="11515" max="11515" width="10.5703125" style="11" customWidth="1"/>
    <col min="11516" max="11516" width="13.7109375" style="11" customWidth="1"/>
    <col min="11517" max="11517" width="9.140625" style="11" customWidth="1"/>
    <col min="11518" max="11766" width="11.42578125" style="11" customWidth="1"/>
    <col min="11767" max="11767" width="21.140625" style="11" customWidth="1"/>
    <col min="11768" max="11768" width="8.85546875" style="11" customWidth="1"/>
    <col min="11769" max="11769" width="8" style="11" customWidth="1"/>
    <col min="11770" max="11770" width="8.85546875" style="11" customWidth="1"/>
    <col min="11771" max="11771" width="10.5703125" style="11" customWidth="1"/>
    <col min="11772" max="11772" width="13.7109375" style="11" customWidth="1"/>
    <col min="11773" max="11773" width="9.140625" style="11" customWidth="1"/>
    <col min="11774" max="12022" width="11.42578125" style="11" customWidth="1"/>
    <col min="12023" max="12023" width="21.140625" style="11" customWidth="1"/>
    <col min="12024" max="12024" width="8.85546875" style="11" customWidth="1"/>
    <col min="12025" max="12025" width="8" style="11" customWidth="1"/>
    <col min="12026" max="12026" width="8.85546875" style="11" customWidth="1"/>
    <col min="12027" max="12027" width="10.5703125" style="11" customWidth="1"/>
    <col min="12028" max="12028" width="13.7109375" style="11" customWidth="1"/>
    <col min="12029" max="12029" width="9.140625" style="11" customWidth="1"/>
    <col min="12030" max="12278" width="11.42578125" style="11" customWidth="1"/>
    <col min="12279" max="12279" width="21.140625" style="11" customWidth="1"/>
    <col min="12280" max="12280" width="8.85546875" style="11" customWidth="1"/>
    <col min="12281" max="12281" width="8" style="11" customWidth="1"/>
    <col min="12282" max="12282" width="8.85546875" style="11" customWidth="1"/>
    <col min="12283" max="12283" width="10.5703125" style="11" customWidth="1"/>
    <col min="12284" max="12284" width="13.7109375" style="11" customWidth="1"/>
    <col min="12285" max="12285" width="9.140625" style="11" customWidth="1"/>
    <col min="12286" max="12534" width="11.42578125" style="11" customWidth="1"/>
    <col min="12535" max="12535" width="21.140625" style="11" customWidth="1"/>
    <col min="12536" max="12536" width="8.85546875" style="11" customWidth="1"/>
    <col min="12537" max="12537" width="8" style="11" customWidth="1"/>
    <col min="12538" max="12538" width="8.85546875" style="11" customWidth="1"/>
    <col min="12539" max="12539" width="10.5703125" style="11" customWidth="1"/>
    <col min="12540" max="12540" width="13.7109375" style="11" customWidth="1"/>
    <col min="12541" max="12541" width="9.140625" style="11" customWidth="1"/>
    <col min="12542" max="12790" width="11.42578125" style="11" customWidth="1"/>
    <col min="12791" max="12791" width="21.140625" style="11" customWidth="1"/>
    <col min="12792" max="12792" width="8.85546875" style="11" customWidth="1"/>
    <col min="12793" max="12793" width="8" style="11" customWidth="1"/>
    <col min="12794" max="12794" width="8.85546875" style="11" customWidth="1"/>
    <col min="12795" max="12795" width="10.5703125" style="11" customWidth="1"/>
    <col min="12796" max="12796" width="13.7109375" style="11" customWidth="1"/>
    <col min="12797" max="12797" width="9.140625" style="11" customWidth="1"/>
    <col min="12798" max="13046" width="11.42578125" style="11" customWidth="1"/>
    <col min="13047" max="13047" width="21.140625" style="11" customWidth="1"/>
    <col min="13048" max="13048" width="8.85546875" style="11" customWidth="1"/>
    <col min="13049" max="13049" width="8" style="11" customWidth="1"/>
    <col min="13050" max="13050" width="8.85546875" style="11" customWidth="1"/>
    <col min="13051" max="13051" width="10.5703125" style="11" customWidth="1"/>
    <col min="13052" max="13052" width="13.7109375" style="11" customWidth="1"/>
    <col min="13053" max="13053" width="9.140625" style="11" customWidth="1"/>
    <col min="13054" max="13302" width="11.42578125" style="11" customWidth="1"/>
    <col min="13303" max="13303" width="21.140625" style="11" customWidth="1"/>
    <col min="13304" max="13304" width="8.85546875" style="11" customWidth="1"/>
    <col min="13305" max="13305" width="8" style="11" customWidth="1"/>
    <col min="13306" max="13306" width="8.85546875" style="11" customWidth="1"/>
    <col min="13307" max="13307" width="10.5703125" style="11" customWidth="1"/>
    <col min="13308" max="13308" width="13.7109375" style="11" customWidth="1"/>
    <col min="13309" max="13309" width="9.140625" style="11" customWidth="1"/>
    <col min="13310" max="13558" width="11.42578125" style="11" customWidth="1"/>
    <col min="13559" max="13559" width="21.140625" style="11" customWidth="1"/>
    <col min="13560" max="13560" width="8.85546875" style="11" customWidth="1"/>
    <col min="13561" max="13561" width="8" style="11" customWidth="1"/>
    <col min="13562" max="13562" width="8.85546875" style="11" customWidth="1"/>
    <col min="13563" max="13563" width="10.5703125" style="11" customWidth="1"/>
    <col min="13564" max="13564" width="13.7109375" style="11" customWidth="1"/>
    <col min="13565" max="13565" width="9.140625" style="11" customWidth="1"/>
    <col min="13566" max="13814" width="11.42578125" style="11" customWidth="1"/>
    <col min="13815" max="13815" width="21.140625" style="11" customWidth="1"/>
    <col min="13816" max="13816" width="8.85546875" style="11" customWidth="1"/>
    <col min="13817" max="13817" width="8" style="11" customWidth="1"/>
    <col min="13818" max="13818" width="8.85546875" style="11" customWidth="1"/>
    <col min="13819" max="13819" width="10.5703125" style="11" customWidth="1"/>
    <col min="13820" max="13820" width="13.7109375" style="11" customWidth="1"/>
    <col min="13821" max="13821" width="9.140625" style="11" customWidth="1"/>
    <col min="13822" max="14070" width="11.42578125" style="11" customWidth="1"/>
    <col min="14071" max="14071" width="21.140625" style="11" customWidth="1"/>
    <col min="14072" max="14072" width="8.85546875" style="11" customWidth="1"/>
    <col min="14073" max="14073" width="8" style="11" customWidth="1"/>
    <col min="14074" max="14074" width="8.85546875" style="11" customWidth="1"/>
    <col min="14075" max="14075" width="10.5703125" style="11" customWidth="1"/>
    <col min="14076" max="14076" width="13.7109375" style="11" customWidth="1"/>
    <col min="14077" max="14077" width="9.140625" style="11" customWidth="1"/>
    <col min="14078" max="14326" width="11.42578125" style="11" customWidth="1"/>
    <col min="14327" max="14327" width="21.140625" style="11" customWidth="1"/>
    <col min="14328" max="14328" width="8.85546875" style="11" customWidth="1"/>
    <col min="14329" max="14329" width="8" style="11" customWidth="1"/>
    <col min="14330" max="14330" width="8.85546875" style="11" customWidth="1"/>
    <col min="14331" max="14331" width="10.5703125" style="11" customWidth="1"/>
    <col min="14332" max="14332" width="13.7109375" style="11" customWidth="1"/>
    <col min="14333" max="14333" width="9.140625" style="11" customWidth="1"/>
    <col min="14334" max="14582" width="11.42578125" style="11" customWidth="1"/>
    <col min="14583" max="14583" width="21.140625" style="11" customWidth="1"/>
    <col min="14584" max="14584" width="8.85546875" style="11" customWidth="1"/>
    <col min="14585" max="14585" width="8" style="11" customWidth="1"/>
    <col min="14586" max="14586" width="8.85546875" style="11" customWidth="1"/>
    <col min="14587" max="14587" width="10.5703125" style="11" customWidth="1"/>
    <col min="14588" max="14588" width="13.7109375" style="11" customWidth="1"/>
    <col min="14589" max="14589" width="9.140625" style="11" customWidth="1"/>
    <col min="14590" max="14838" width="11.42578125" style="11" customWidth="1"/>
    <col min="14839" max="14839" width="21.140625" style="11" customWidth="1"/>
    <col min="14840" max="14840" width="8.85546875" style="11" customWidth="1"/>
    <col min="14841" max="14841" width="8" style="11" customWidth="1"/>
    <col min="14842" max="14842" width="8.85546875" style="11" customWidth="1"/>
    <col min="14843" max="14843" width="10.5703125" style="11" customWidth="1"/>
    <col min="14844" max="14844" width="13.7109375" style="11" customWidth="1"/>
    <col min="14845" max="14845" width="9.140625" style="11" customWidth="1"/>
    <col min="14846" max="15094" width="11.42578125" style="11" customWidth="1"/>
    <col min="15095" max="15095" width="21.140625" style="11" customWidth="1"/>
    <col min="15096" max="15096" width="8.85546875" style="11" customWidth="1"/>
    <col min="15097" max="15097" width="8" style="11" customWidth="1"/>
    <col min="15098" max="15098" width="8.85546875" style="11" customWidth="1"/>
    <col min="15099" max="15099" width="10.5703125" style="11" customWidth="1"/>
    <col min="15100" max="15100" width="13.7109375" style="11" customWidth="1"/>
    <col min="15101" max="15101" width="9.140625" style="11" customWidth="1"/>
    <col min="15102" max="15350" width="11.42578125" style="11" customWidth="1"/>
    <col min="15351" max="15351" width="21.140625" style="11" customWidth="1"/>
    <col min="15352" max="15352" width="8.85546875" style="11" customWidth="1"/>
    <col min="15353" max="15353" width="8" style="11" customWidth="1"/>
    <col min="15354" max="15354" width="8.85546875" style="11" customWidth="1"/>
    <col min="15355" max="15355" width="10.5703125" style="11" customWidth="1"/>
    <col min="15356" max="15356" width="13.7109375" style="11" customWidth="1"/>
    <col min="15357" max="15357" width="9.140625" style="11" customWidth="1"/>
    <col min="15358" max="15606" width="11.42578125" style="11" customWidth="1"/>
    <col min="15607" max="15607" width="21.140625" style="11" customWidth="1"/>
    <col min="15608" max="15608" width="8.85546875" style="11" customWidth="1"/>
    <col min="15609" max="15609" width="8" style="11" customWidth="1"/>
    <col min="15610" max="15610" width="8.85546875" style="11" customWidth="1"/>
    <col min="15611" max="15611" width="10.5703125" style="11" customWidth="1"/>
    <col min="15612" max="15612" width="13.7109375" style="11" customWidth="1"/>
    <col min="15613" max="15613" width="9.140625" style="11" customWidth="1"/>
    <col min="15614" max="15862" width="11.42578125" style="11" customWidth="1"/>
    <col min="15863" max="15863" width="21.140625" style="11" customWidth="1"/>
    <col min="15864" max="15864" width="8.85546875" style="11" customWidth="1"/>
    <col min="15865" max="15865" width="8" style="11" customWidth="1"/>
    <col min="15866" max="15866" width="8.85546875" style="11" customWidth="1"/>
    <col min="15867" max="15867" width="10.5703125" style="11" customWidth="1"/>
    <col min="15868" max="15868" width="13.7109375" style="11" customWidth="1"/>
    <col min="15869" max="15869" width="9.140625" style="11" customWidth="1"/>
    <col min="15870" max="16118" width="11.42578125" style="11" customWidth="1"/>
    <col min="16119" max="16119" width="21.140625" style="11" customWidth="1"/>
    <col min="16120" max="16120" width="8.85546875" style="11" customWidth="1"/>
    <col min="16121" max="16121" width="8" style="11" customWidth="1"/>
    <col min="16122" max="16122" width="8.85546875" style="11" customWidth="1"/>
    <col min="16123" max="16123" width="10.5703125" style="11" customWidth="1"/>
    <col min="16124" max="16124" width="13.7109375" style="11" customWidth="1"/>
    <col min="16125" max="16125" width="9.140625" style="11" customWidth="1"/>
    <col min="16126" max="16384" width="11.42578125" style="11" customWidth="1"/>
  </cols>
  <sheetData>
    <row r="1" spans="1:3" ht="12" customHeight="1" x14ac:dyDescent="0.25">
      <c r="A1" s="10" t="s">
        <v>14</v>
      </c>
      <c r="B1" s="10"/>
      <c r="C1" s="10"/>
    </row>
    <row r="2" spans="1:3" ht="16.5" customHeight="1" x14ac:dyDescent="0.25">
      <c r="A2" s="10" t="s">
        <v>36</v>
      </c>
      <c r="B2" s="25" t="s">
        <v>37</v>
      </c>
      <c r="C2" s="10"/>
    </row>
    <row r="3" spans="1:3" ht="15" x14ac:dyDescent="0.25">
      <c r="A3" s="10" t="s">
        <v>38</v>
      </c>
      <c r="B3" s="46">
        <v>43687</v>
      </c>
      <c r="C3" s="10"/>
    </row>
    <row r="4" spans="1:3" ht="15" x14ac:dyDescent="0.25">
      <c r="A4" s="10" t="s">
        <v>40</v>
      </c>
      <c r="B4" s="27" t="s">
        <v>41</v>
      </c>
      <c r="C4" s="10"/>
    </row>
    <row r="5" spans="1:3" ht="15" x14ac:dyDescent="0.25">
      <c r="A5" s="10"/>
      <c r="B5" s="28"/>
      <c r="C5" s="10"/>
    </row>
    <row r="6" spans="1:3" ht="15" x14ac:dyDescent="0.25">
      <c r="A6" s="10" t="s">
        <v>71</v>
      </c>
      <c r="B6" s="25">
        <v>38</v>
      </c>
      <c r="C6" s="9" t="s">
        <v>65</v>
      </c>
    </row>
    <row r="7" spans="1:3" ht="15" x14ac:dyDescent="0.25">
      <c r="A7" s="12" t="s">
        <v>32</v>
      </c>
      <c r="B7" s="47">
        <v>-10</v>
      </c>
      <c r="C7" s="12" t="str">
        <f>C6</f>
        <v>1 000 USD/dag</v>
      </c>
    </row>
    <row r="8" spans="1:3" ht="15" x14ac:dyDescent="0.25">
      <c r="A8" s="10" t="s">
        <v>43</v>
      </c>
      <c r="B8" s="30">
        <f>B6+B7</f>
        <v>28</v>
      </c>
      <c r="C8" s="10" t="str">
        <f>C6</f>
        <v>1 000 USD/dag</v>
      </c>
    </row>
    <row r="9" spans="1:3" ht="15" x14ac:dyDescent="0.25">
      <c r="A9" s="10" t="s">
        <v>67</v>
      </c>
      <c r="B9" s="29">
        <v>402.50980349740723</v>
      </c>
      <c r="C9" s="9" t="s">
        <v>68</v>
      </c>
    </row>
    <row r="10" spans="1:3" ht="15" x14ac:dyDescent="0.25">
      <c r="A10" s="10" t="s">
        <v>44</v>
      </c>
      <c r="B10" s="14">
        <f>(B8*B9)</f>
        <v>11270.274497927403</v>
      </c>
      <c r="C10" s="9" t="s">
        <v>66</v>
      </c>
    </row>
    <row r="11" spans="1:3" ht="15" x14ac:dyDescent="0.25">
      <c r="A11" s="12" t="s">
        <v>45</v>
      </c>
      <c r="B11" s="47">
        <v>1500</v>
      </c>
      <c r="C11" s="12" t="str">
        <f>C10</f>
        <v>1 000 USD/år</v>
      </c>
    </row>
    <row r="12" spans="1:3" ht="15" x14ac:dyDescent="0.25">
      <c r="A12" s="12" t="s">
        <v>46</v>
      </c>
      <c r="B12" s="13">
        <f>B10-B11</f>
        <v>9770.274497927403</v>
      </c>
      <c r="C12" s="12" t="str">
        <f>C10</f>
        <v>1 000 USD/år</v>
      </c>
    </row>
    <row r="13" spans="1:3" ht="15" x14ac:dyDescent="0.25">
      <c r="A13" s="10"/>
      <c r="B13" s="14"/>
      <c r="C13" s="10"/>
    </row>
    <row r="14" spans="1:3" ht="15" x14ac:dyDescent="0.25">
      <c r="A14" s="10" t="s">
        <v>26</v>
      </c>
      <c r="B14" s="29">
        <v>-100000</v>
      </c>
      <c r="C14" s="9" t="s">
        <v>42</v>
      </c>
    </row>
    <row r="15" spans="1:3" ht="15" x14ac:dyDescent="0.25">
      <c r="A15" s="10" t="s">
        <v>39</v>
      </c>
      <c r="B15" s="31">
        <v>0.05</v>
      </c>
      <c r="C15" s="10"/>
    </row>
    <row r="16" spans="1:3" ht="15" x14ac:dyDescent="0.25">
      <c r="A16" s="10" t="s">
        <v>18</v>
      </c>
      <c r="B16" s="29">
        <v>10</v>
      </c>
      <c r="C16" s="9" t="s">
        <v>69</v>
      </c>
    </row>
    <row r="17" spans="1:3" ht="15" x14ac:dyDescent="0.25">
      <c r="A17" s="12" t="s">
        <v>27</v>
      </c>
      <c r="B17" s="47">
        <v>40000</v>
      </c>
      <c r="C17" s="12" t="str">
        <f>C14</f>
        <v>1 000 USD</v>
      </c>
    </row>
    <row r="18" spans="1:3" ht="15.75" thickBot="1" x14ac:dyDescent="0.3">
      <c r="A18" s="48" t="s">
        <v>6</v>
      </c>
      <c r="B18" s="49">
        <f>-PV(B15,B16,B12,B17)+B14</f>
        <v>0</v>
      </c>
      <c r="C18" s="48" t="str">
        <f>C14</f>
        <v>1 000 USD</v>
      </c>
    </row>
    <row r="19" spans="1:3" ht="15.75" thickTop="1" x14ac:dyDescent="0.25">
      <c r="A19" s="10"/>
      <c r="B19" s="14"/>
      <c r="C19" s="10"/>
    </row>
    <row r="20" spans="1:3" ht="15" x14ac:dyDescent="0.25">
      <c r="A20" s="10"/>
      <c r="B20" s="10"/>
      <c r="C20" s="10"/>
    </row>
    <row r="23" spans="1:3" ht="15" x14ac:dyDescent="0.25">
      <c r="A23" s="10"/>
      <c r="B23" s="14"/>
      <c r="C23" s="10"/>
    </row>
    <row r="24" spans="1:3" ht="15" x14ac:dyDescent="0.25">
      <c r="A24" s="10"/>
      <c r="B24" s="32"/>
      <c r="C24" s="10"/>
    </row>
    <row r="25" spans="1:3" ht="15" x14ac:dyDescent="0.25">
      <c r="A25" s="10"/>
      <c r="B25" s="26"/>
      <c r="C25" s="10"/>
    </row>
    <row r="26" spans="1:3" ht="15" x14ac:dyDescent="0.25">
      <c r="A26" s="10"/>
      <c r="B26" s="10"/>
      <c r="C26" s="10"/>
    </row>
    <row r="27" spans="1:3" ht="15" x14ac:dyDescent="0.25">
      <c r="A27" s="10"/>
      <c r="B27" s="10"/>
      <c r="C27" s="10"/>
    </row>
    <row r="28" spans="1:3" ht="15" x14ac:dyDescent="0.25">
      <c r="A28" s="10"/>
      <c r="B28" s="10"/>
      <c r="C28" s="10"/>
    </row>
    <row r="29" spans="1:3" ht="15" x14ac:dyDescent="0.25">
      <c r="A29" s="10"/>
      <c r="B29" s="10"/>
      <c r="C29" s="10"/>
    </row>
    <row r="30" spans="1:3" ht="15" x14ac:dyDescent="0.25">
      <c r="C30" s="10"/>
    </row>
    <row r="31" spans="1:3" ht="15" x14ac:dyDescent="0.25">
      <c r="C31" s="10"/>
    </row>
    <row r="32" spans="1:3" ht="15" x14ac:dyDescent="0.25">
      <c r="C32" s="10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56"/>
  <sheetViews>
    <sheetView topLeftCell="A4" zoomScale="140" zoomScaleNormal="140" workbookViewId="0">
      <selection activeCell="H24" sqref="H24"/>
    </sheetView>
  </sheetViews>
  <sheetFormatPr baseColWidth="10" defaultColWidth="9.140625" defaultRowHeight="15" x14ac:dyDescent="0.25"/>
  <cols>
    <col min="1" max="1" width="9.42578125" style="51" customWidth="1"/>
    <col min="2" max="5" width="11.42578125" style="59" customWidth="1"/>
    <col min="6" max="6" width="11" style="59" customWidth="1"/>
    <col min="7" max="7" width="10.7109375" style="59" customWidth="1"/>
    <col min="8" max="8" width="11.42578125" style="51" customWidth="1"/>
    <col min="9" max="9" width="12" style="52" customWidth="1"/>
    <col min="10" max="18" width="8.140625" style="51" customWidth="1"/>
    <col min="19" max="16384" width="9.140625" style="3"/>
  </cols>
  <sheetData>
    <row r="1" spans="1:18" x14ac:dyDescent="0.25">
      <c r="E1" s="59" t="s">
        <v>5</v>
      </c>
      <c r="F1" s="59" t="s">
        <v>3</v>
      </c>
      <c r="G1" s="59" t="s">
        <v>7</v>
      </c>
    </row>
    <row r="2" spans="1:18" x14ac:dyDescent="0.25">
      <c r="A2" s="50" t="s">
        <v>2</v>
      </c>
      <c r="B2" s="60" t="s">
        <v>9</v>
      </c>
      <c r="C2" s="60" t="s">
        <v>10</v>
      </c>
      <c r="D2" s="60" t="s">
        <v>0</v>
      </c>
      <c r="E2" s="60" t="s">
        <v>4</v>
      </c>
      <c r="F2" s="60" t="s">
        <v>4</v>
      </c>
      <c r="G2" s="60" t="s">
        <v>8</v>
      </c>
    </row>
    <row r="3" spans="1:18" x14ac:dyDescent="0.25">
      <c r="A3" s="51">
        <v>0</v>
      </c>
      <c r="B3" s="61">
        <v>144000</v>
      </c>
      <c r="C3" s="61"/>
      <c r="D3" s="61"/>
      <c r="E3" s="61"/>
      <c r="F3" s="61"/>
      <c r="G3" s="61">
        <f>B3</f>
        <v>144000</v>
      </c>
      <c r="I3" s="54"/>
      <c r="J3" s="65" t="s">
        <v>11</v>
      </c>
      <c r="K3" s="65"/>
      <c r="L3" s="65"/>
      <c r="M3" s="65"/>
      <c r="N3" s="65"/>
      <c r="O3" s="65"/>
      <c r="P3" s="65"/>
      <c r="Q3" s="65"/>
      <c r="R3" s="65"/>
    </row>
    <row r="4" spans="1:18" x14ac:dyDescent="0.25">
      <c r="A4" s="51">
        <v>1</v>
      </c>
      <c r="C4" s="61">
        <v>-12000</v>
      </c>
      <c r="D4" s="61">
        <v>-700</v>
      </c>
      <c r="E4" s="61">
        <v>-12000</v>
      </c>
      <c r="F4" s="61"/>
      <c r="G4" s="61">
        <f>SUM(C4:F4)</f>
        <v>-24700</v>
      </c>
      <c r="I4" s="58" t="s">
        <v>6</v>
      </c>
      <c r="J4" s="57">
        <v>0</v>
      </c>
      <c r="K4" s="57">
        <v>1</v>
      </c>
      <c r="L4" s="57">
        <v>2</v>
      </c>
      <c r="M4" s="57">
        <v>3</v>
      </c>
      <c r="N4" s="57">
        <v>4</v>
      </c>
      <c r="O4" s="57">
        <v>5</v>
      </c>
      <c r="P4" s="57">
        <v>6</v>
      </c>
      <c r="Q4" s="57">
        <v>7</v>
      </c>
      <c r="R4" s="57">
        <v>8</v>
      </c>
    </row>
    <row r="5" spans="1:18" x14ac:dyDescent="0.25">
      <c r="A5" s="51">
        <v>2</v>
      </c>
      <c r="C5" s="61">
        <f>C4</f>
        <v>-12000</v>
      </c>
      <c r="D5" s="61">
        <f>D4</f>
        <v>-700</v>
      </c>
      <c r="E5" s="61">
        <f>E4</f>
        <v>-12000</v>
      </c>
      <c r="F5" s="61"/>
      <c r="G5" s="61">
        <f t="shared" ref="G5:G15" si="0">SUM(C5:F5)</f>
        <v>-24700</v>
      </c>
      <c r="I5" s="52" t="s">
        <v>12</v>
      </c>
      <c r="J5" s="53">
        <f>$G$3+NPV(J4/100,$G$4:$G$15)</f>
        <v>-8400</v>
      </c>
      <c r="K5" s="53">
        <f t="shared" ref="K5:R5" si="1">$G$3+NPV(K4/100,$G$4:$G$15)</f>
        <v>-6207.7251568882784</v>
      </c>
      <c r="L5" s="53">
        <f t="shared" si="1"/>
        <v>-3667.9108728958818</v>
      </c>
      <c r="M5" s="53">
        <f t="shared" si="1"/>
        <v>-865.19589333073236</v>
      </c>
      <c r="N5" s="53">
        <f t="shared" si="1"/>
        <v>2130.6532552198914</v>
      </c>
      <c r="O5" s="53">
        <f t="shared" si="1"/>
        <v>5262.272797283018</v>
      </c>
      <c r="P5" s="53">
        <f t="shared" si="1"/>
        <v>8482.6430276201572</v>
      </c>
      <c r="Q5" s="53">
        <f t="shared" si="1"/>
        <v>11753.370605611097</v>
      </c>
      <c r="R5" s="53">
        <f t="shared" si="1"/>
        <v>15043.254226972698</v>
      </c>
    </row>
    <row r="6" spans="1:18" x14ac:dyDescent="0.25">
      <c r="A6" s="51">
        <v>3</v>
      </c>
      <c r="C6" s="61">
        <f t="shared" ref="C6:E15" si="2">C5</f>
        <v>-12000</v>
      </c>
      <c r="D6" s="61">
        <f t="shared" si="2"/>
        <v>-700</v>
      </c>
      <c r="E6" s="61">
        <f t="shared" si="2"/>
        <v>-12000</v>
      </c>
      <c r="F6" s="61"/>
      <c r="G6" s="61">
        <f t="shared" si="0"/>
        <v>-24700</v>
      </c>
      <c r="I6" s="58" t="s">
        <v>13</v>
      </c>
      <c r="J6" s="57">
        <f>$G$3+NPV(J4/100,$C$4:$C$15)</f>
        <v>0</v>
      </c>
      <c r="K6" s="57">
        <f t="shared" ref="K6:R6" si="3">$G$3+NPV(K4/100,$C$4:$C$15)</f>
        <v>8939.0703181844146</v>
      </c>
      <c r="L6" s="57">
        <f t="shared" si="3"/>
        <v>17095.905348993823</v>
      </c>
      <c r="M6" s="57">
        <f t="shared" si="3"/>
        <v>24551.952077189213</v>
      </c>
      <c r="N6" s="57">
        <f t="shared" si="3"/>
        <v>31379.114874019695</v>
      </c>
      <c r="O6" s="57">
        <f t="shared" si="3"/>
        <v>37640.980362614326</v>
      </c>
      <c r="P6" s="57">
        <f t="shared" si="3"/>
        <v>43393.872715400212</v>
      </c>
      <c r="Q6" s="57">
        <f t="shared" si="3"/>
        <v>48687.764441268941</v>
      </c>
      <c r="R6" s="57">
        <f t="shared" si="3"/>
        <v>53567.063796898758</v>
      </c>
    </row>
    <row r="7" spans="1:18" x14ac:dyDescent="0.25">
      <c r="A7" s="51">
        <v>4</v>
      </c>
      <c r="C7" s="61">
        <f t="shared" si="2"/>
        <v>-12000</v>
      </c>
      <c r="D7" s="61">
        <f t="shared" si="2"/>
        <v>-700</v>
      </c>
      <c r="E7" s="61">
        <f t="shared" si="2"/>
        <v>-12000</v>
      </c>
      <c r="F7" s="61"/>
      <c r="G7" s="61">
        <f t="shared" si="0"/>
        <v>-24700</v>
      </c>
      <c r="I7" s="54"/>
      <c r="J7" s="53"/>
      <c r="L7" s="53"/>
      <c r="M7" s="53"/>
      <c r="N7" s="53"/>
      <c r="O7" s="53"/>
      <c r="P7" s="53"/>
      <c r="Q7" s="53"/>
      <c r="R7" s="53"/>
    </row>
    <row r="8" spans="1:18" x14ac:dyDescent="0.25">
      <c r="A8" s="51">
        <v>5</v>
      </c>
      <c r="C8" s="61">
        <f t="shared" si="2"/>
        <v>-12000</v>
      </c>
      <c r="D8" s="61">
        <f t="shared" si="2"/>
        <v>-700</v>
      </c>
      <c r="E8" s="61">
        <f t="shared" si="2"/>
        <v>-12000</v>
      </c>
      <c r="F8" s="61"/>
      <c r="G8" s="61">
        <f t="shared" si="0"/>
        <v>-24700</v>
      </c>
      <c r="I8" s="54"/>
      <c r="J8" s="55"/>
      <c r="L8" s="53"/>
      <c r="M8" s="53"/>
      <c r="N8" s="53"/>
      <c r="O8" s="53"/>
      <c r="P8" s="53"/>
      <c r="Q8" s="53"/>
      <c r="R8" s="53"/>
    </row>
    <row r="9" spans="1:18" x14ac:dyDescent="0.25">
      <c r="A9" s="51">
        <v>6</v>
      </c>
      <c r="C9" s="61">
        <f t="shared" si="2"/>
        <v>-12000</v>
      </c>
      <c r="D9" s="61">
        <f t="shared" si="2"/>
        <v>-700</v>
      </c>
      <c r="E9" s="61">
        <f t="shared" si="2"/>
        <v>-12000</v>
      </c>
      <c r="F9" s="61"/>
      <c r="G9" s="61">
        <f t="shared" si="0"/>
        <v>-24700</v>
      </c>
      <c r="I9" s="54"/>
      <c r="K9" s="53"/>
      <c r="L9" s="53" t="s">
        <v>1</v>
      </c>
      <c r="M9" s="53"/>
      <c r="N9" s="53"/>
      <c r="O9" s="53"/>
      <c r="P9" s="53"/>
      <c r="Q9" s="53"/>
      <c r="R9" s="53"/>
    </row>
    <row r="10" spans="1:18" x14ac:dyDescent="0.25">
      <c r="A10" s="51">
        <v>7</v>
      </c>
      <c r="C10" s="61">
        <f t="shared" si="2"/>
        <v>-12000</v>
      </c>
      <c r="D10" s="61">
        <f t="shared" si="2"/>
        <v>-700</v>
      </c>
      <c r="E10" s="61">
        <f t="shared" si="2"/>
        <v>-12000</v>
      </c>
      <c r="F10" s="61"/>
      <c r="G10" s="61">
        <f t="shared" si="0"/>
        <v>-24700</v>
      </c>
      <c r="I10" s="54"/>
      <c r="J10" s="53"/>
      <c r="K10" s="53" t="s">
        <v>1</v>
      </c>
      <c r="L10" s="53"/>
      <c r="M10" s="53"/>
      <c r="N10" s="53"/>
      <c r="O10" s="53"/>
      <c r="P10" s="53"/>
      <c r="Q10" s="53"/>
      <c r="R10" s="53"/>
    </row>
    <row r="11" spans="1:18" x14ac:dyDescent="0.25">
      <c r="A11" s="51">
        <v>8</v>
      </c>
      <c r="C11" s="61">
        <f t="shared" si="2"/>
        <v>-12000</v>
      </c>
      <c r="D11" s="61">
        <f t="shared" si="2"/>
        <v>-700</v>
      </c>
      <c r="E11" s="61">
        <f t="shared" si="2"/>
        <v>-12000</v>
      </c>
      <c r="F11" s="61"/>
      <c r="G11" s="61">
        <f t="shared" si="0"/>
        <v>-24700</v>
      </c>
      <c r="I11" s="54"/>
      <c r="J11" s="53"/>
      <c r="K11" s="53"/>
      <c r="L11" s="53"/>
      <c r="M11" s="53"/>
      <c r="N11" s="53"/>
      <c r="O11" s="53"/>
      <c r="P11" s="53"/>
      <c r="Q11" s="53"/>
      <c r="R11" s="53"/>
    </row>
    <row r="12" spans="1:18" x14ac:dyDescent="0.25">
      <c r="A12" s="51">
        <v>9</v>
      </c>
      <c r="C12" s="61">
        <f t="shared" si="2"/>
        <v>-12000</v>
      </c>
      <c r="D12" s="61">
        <f t="shared" si="2"/>
        <v>-700</v>
      </c>
      <c r="E12" s="61">
        <f t="shared" si="2"/>
        <v>-12000</v>
      </c>
      <c r="F12" s="61"/>
      <c r="G12" s="61">
        <f t="shared" si="0"/>
        <v>-24700</v>
      </c>
      <c r="I12" s="54"/>
      <c r="J12" s="53"/>
      <c r="K12" s="53" t="s">
        <v>1</v>
      </c>
      <c r="L12" s="53"/>
      <c r="M12" s="53"/>
      <c r="N12" s="53"/>
      <c r="O12" s="53"/>
      <c r="P12" s="53"/>
      <c r="Q12" s="53"/>
      <c r="R12" s="53"/>
    </row>
    <row r="13" spans="1:18" x14ac:dyDescent="0.25">
      <c r="A13" s="51">
        <v>10</v>
      </c>
      <c r="C13" s="61">
        <f t="shared" si="2"/>
        <v>-12000</v>
      </c>
      <c r="D13" s="61">
        <f t="shared" si="2"/>
        <v>-700</v>
      </c>
      <c r="E13" s="61">
        <f t="shared" si="2"/>
        <v>-12000</v>
      </c>
      <c r="F13" s="61"/>
      <c r="G13" s="61">
        <f t="shared" si="0"/>
        <v>-24700</v>
      </c>
      <c r="I13" s="54"/>
      <c r="J13" s="53"/>
      <c r="K13" s="53"/>
      <c r="L13" s="53"/>
      <c r="M13" s="53"/>
      <c r="N13" s="53"/>
      <c r="O13" s="53"/>
      <c r="P13" s="53"/>
      <c r="Q13" s="53"/>
      <c r="R13" s="53"/>
    </row>
    <row r="14" spans="1:18" x14ac:dyDescent="0.25">
      <c r="A14" s="51">
        <v>11</v>
      </c>
      <c r="C14" s="61">
        <f t="shared" si="2"/>
        <v>-12000</v>
      </c>
      <c r="D14" s="61">
        <f t="shared" si="2"/>
        <v>-700</v>
      </c>
      <c r="E14" s="61">
        <f t="shared" si="2"/>
        <v>-12000</v>
      </c>
      <c r="F14" s="61"/>
      <c r="G14" s="61">
        <f t="shared" si="0"/>
        <v>-24700</v>
      </c>
      <c r="I14" s="54"/>
      <c r="J14" s="53"/>
      <c r="K14" s="53"/>
      <c r="L14" s="53"/>
      <c r="M14" s="53"/>
      <c r="N14" s="53"/>
      <c r="O14" s="53"/>
      <c r="P14" s="53"/>
      <c r="Q14" s="53"/>
      <c r="R14" s="53"/>
    </row>
    <row r="15" spans="1:18" ht="15.75" thickBot="1" x14ac:dyDescent="0.3">
      <c r="A15" s="56">
        <v>12</v>
      </c>
      <c r="B15" s="62"/>
      <c r="C15" s="63">
        <f t="shared" si="2"/>
        <v>-12000</v>
      </c>
      <c r="D15" s="63">
        <f t="shared" si="2"/>
        <v>-700</v>
      </c>
      <c r="E15" s="63">
        <f t="shared" si="2"/>
        <v>-12000</v>
      </c>
      <c r="F15" s="63">
        <f>-SUM(E4:E15)</f>
        <v>144000</v>
      </c>
      <c r="G15" s="63">
        <f t="shared" si="0"/>
        <v>119300</v>
      </c>
      <c r="I15" s="54"/>
      <c r="J15" s="53"/>
      <c r="K15" s="53"/>
      <c r="L15" s="53"/>
      <c r="M15" s="53"/>
      <c r="N15" s="53"/>
      <c r="O15" s="53"/>
      <c r="P15" s="53"/>
      <c r="Q15" s="53"/>
      <c r="R15" s="53"/>
    </row>
    <row r="16" spans="1:18" ht="15.75" thickTop="1" x14ac:dyDescent="0.25">
      <c r="B16" s="61"/>
      <c r="C16" s="61"/>
      <c r="D16" s="61"/>
      <c r="E16" s="61"/>
      <c r="F16" s="61"/>
      <c r="G16" s="61"/>
      <c r="H16" s="53"/>
      <c r="I16" s="54"/>
      <c r="J16" s="53"/>
      <c r="K16" s="53"/>
      <c r="L16" s="53"/>
      <c r="M16" s="53"/>
      <c r="N16" s="53"/>
      <c r="O16" s="53"/>
      <c r="P16" s="53"/>
      <c r="Q16" s="53"/>
      <c r="R16" s="53"/>
    </row>
    <row r="18" spans="1:20" x14ac:dyDescent="0.25">
      <c r="D18" s="59">
        <v>-700</v>
      </c>
      <c r="T18" s="3" t="s">
        <v>1</v>
      </c>
    </row>
    <row r="19" spans="1:20" x14ac:dyDescent="0.25">
      <c r="A19" s="52"/>
      <c r="I19" s="51"/>
      <c r="K19" s="3"/>
      <c r="L19" s="3"/>
      <c r="M19" s="3"/>
      <c r="N19" s="3"/>
      <c r="O19" s="3"/>
      <c r="P19" s="3"/>
      <c r="Q19" s="3"/>
      <c r="R19" s="3"/>
    </row>
    <row r="20" spans="1:20" x14ac:dyDescent="0.25">
      <c r="A20" s="52"/>
      <c r="I20" s="51"/>
      <c r="K20" s="3"/>
      <c r="L20" s="3"/>
      <c r="M20" s="3"/>
      <c r="N20" s="3"/>
      <c r="O20" s="3"/>
      <c r="P20" s="3"/>
      <c r="Q20" s="3"/>
      <c r="R20" s="3"/>
    </row>
    <row r="21" spans="1:20" x14ac:dyDescent="0.25">
      <c r="A21" s="52"/>
      <c r="I21" s="51"/>
      <c r="K21" s="3"/>
      <c r="L21" s="3"/>
      <c r="M21" s="3"/>
      <c r="N21" s="3"/>
      <c r="O21" s="3"/>
      <c r="P21" s="3"/>
      <c r="Q21" s="3"/>
      <c r="R21" s="3"/>
    </row>
    <row r="22" spans="1:20" x14ac:dyDescent="0.25">
      <c r="A22" s="52"/>
      <c r="I22" s="51"/>
      <c r="K22" s="3"/>
      <c r="L22" s="3"/>
      <c r="M22" s="3"/>
      <c r="N22" s="3"/>
      <c r="O22" s="3"/>
      <c r="P22" s="3"/>
      <c r="Q22" s="3"/>
      <c r="R22" s="3"/>
    </row>
    <row r="23" spans="1:20" x14ac:dyDescent="0.25">
      <c r="A23" s="52" t="s">
        <v>1</v>
      </c>
      <c r="I23" s="51"/>
      <c r="K23" s="3"/>
      <c r="L23" s="3"/>
      <c r="M23" s="3"/>
      <c r="N23" s="3"/>
      <c r="O23" s="3"/>
      <c r="P23" s="3"/>
      <c r="Q23" s="3"/>
      <c r="R23" s="3"/>
    </row>
    <row r="24" spans="1:20" x14ac:dyDescent="0.25">
      <c r="A24" s="52"/>
      <c r="I24" s="51"/>
      <c r="K24" s="3"/>
      <c r="L24" s="3"/>
      <c r="M24" s="3"/>
      <c r="N24" s="3"/>
      <c r="O24" s="3"/>
      <c r="P24" s="3"/>
      <c r="Q24" s="3"/>
      <c r="R24" s="3"/>
    </row>
    <row r="25" spans="1:20" x14ac:dyDescent="0.25">
      <c r="A25" s="52"/>
      <c r="I25" s="51"/>
      <c r="K25" s="3"/>
      <c r="L25" s="3"/>
      <c r="M25" s="3"/>
      <c r="N25" s="3"/>
      <c r="O25" s="3"/>
      <c r="P25" s="3"/>
      <c r="Q25" s="3"/>
      <c r="R25" s="3"/>
    </row>
    <row r="26" spans="1:20" x14ac:dyDescent="0.25">
      <c r="A26" s="52"/>
      <c r="I26" s="51"/>
      <c r="K26" s="3"/>
      <c r="L26" s="3"/>
      <c r="M26" s="3"/>
      <c r="N26" s="3"/>
      <c r="O26" s="3"/>
      <c r="P26" s="3"/>
      <c r="Q26" s="3"/>
      <c r="R26" s="3"/>
    </row>
    <row r="27" spans="1:20" x14ac:dyDescent="0.25">
      <c r="A27" s="52"/>
      <c r="I27" s="51"/>
      <c r="K27" s="3"/>
      <c r="L27" s="3"/>
      <c r="M27" s="3"/>
      <c r="N27" s="3"/>
      <c r="O27" s="3"/>
      <c r="P27" s="3"/>
      <c r="Q27" s="3"/>
      <c r="R27" s="3"/>
    </row>
    <row r="28" spans="1:20" x14ac:dyDescent="0.25">
      <c r="A28" s="52"/>
      <c r="I28" s="51"/>
      <c r="K28" s="3"/>
      <c r="L28" s="3"/>
      <c r="M28" s="3"/>
      <c r="N28" s="3"/>
      <c r="O28" s="3"/>
      <c r="P28" s="3"/>
      <c r="Q28" s="3"/>
      <c r="R28" s="3"/>
    </row>
    <row r="29" spans="1:20" x14ac:dyDescent="0.25">
      <c r="A29" s="52"/>
      <c r="I29" s="51"/>
      <c r="K29" s="3"/>
      <c r="L29" s="3"/>
      <c r="M29" s="3"/>
      <c r="N29" s="3"/>
      <c r="O29" s="3"/>
      <c r="P29" s="3"/>
      <c r="Q29" s="3"/>
      <c r="R29" s="3"/>
    </row>
    <row r="30" spans="1:20" x14ac:dyDescent="0.25">
      <c r="A30" s="52"/>
      <c r="I30" s="51"/>
      <c r="K30" s="3"/>
      <c r="L30" s="3"/>
      <c r="M30" s="3"/>
      <c r="N30" s="3"/>
      <c r="O30" s="3"/>
      <c r="P30" s="3"/>
      <c r="Q30" s="3"/>
      <c r="R30" s="3"/>
    </row>
    <row r="31" spans="1:20" x14ac:dyDescent="0.25">
      <c r="A31" s="52"/>
      <c r="I31" s="51"/>
      <c r="K31" s="3"/>
      <c r="L31" s="3"/>
      <c r="M31" s="3"/>
      <c r="N31" s="3"/>
      <c r="O31" s="3"/>
      <c r="P31" s="3"/>
      <c r="Q31" s="3"/>
      <c r="R31" s="3"/>
    </row>
    <row r="32" spans="1:20" x14ac:dyDescent="0.25">
      <c r="A32" s="52"/>
      <c r="I32" s="51"/>
      <c r="K32" s="3"/>
      <c r="L32" s="3"/>
      <c r="M32" s="3"/>
      <c r="N32" s="3"/>
      <c r="O32" s="3"/>
      <c r="P32" s="3"/>
      <c r="Q32" s="3"/>
      <c r="R32" s="3"/>
    </row>
    <row r="33" spans="1:18" x14ac:dyDescent="0.25">
      <c r="A33" s="52"/>
      <c r="I33" s="51"/>
      <c r="K33" s="3"/>
      <c r="L33" s="3"/>
      <c r="M33" s="3"/>
      <c r="N33" s="3"/>
      <c r="O33" s="3"/>
      <c r="P33" s="3"/>
      <c r="Q33" s="3"/>
      <c r="R33" s="3"/>
    </row>
    <row r="34" spans="1:18" x14ac:dyDescent="0.25">
      <c r="A34" s="52"/>
      <c r="I34" s="51"/>
      <c r="K34" s="3"/>
      <c r="L34" s="3"/>
      <c r="M34" s="3"/>
      <c r="N34" s="3"/>
      <c r="O34" s="3"/>
      <c r="P34" s="3"/>
      <c r="Q34" s="3"/>
      <c r="R34" s="3"/>
    </row>
    <row r="35" spans="1:18" x14ac:dyDescent="0.25">
      <c r="A35" s="52"/>
      <c r="I35" s="51"/>
      <c r="K35" s="3"/>
      <c r="L35" s="3"/>
      <c r="M35" s="3"/>
      <c r="N35" s="3"/>
      <c r="O35" s="3"/>
      <c r="P35" s="3"/>
      <c r="Q35" s="3"/>
      <c r="R35" s="3"/>
    </row>
    <row r="36" spans="1:18" x14ac:dyDescent="0.25">
      <c r="A36" s="52"/>
      <c r="I36" s="51"/>
      <c r="K36" s="3" t="s">
        <v>1</v>
      </c>
      <c r="L36" s="3"/>
      <c r="M36" s="3"/>
      <c r="N36" s="3"/>
      <c r="O36" s="3"/>
      <c r="P36" s="3"/>
      <c r="Q36" s="3"/>
      <c r="R36" s="3"/>
    </row>
    <row r="37" spans="1:18" x14ac:dyDescent="0.25">
      <c r="I37" s="51"/>
      <c r="J37" s="3"/>
      <c r="K37" s="3"/>
      <c r="L37" s="3"/>
      <c r="M37" s="3"/>
      <c r="N37" s="3"/>
      <c r="O37" s="3"/>
      <c r="P37" s="3"/>
      <c r="Q37" s="3"/>
      <c r="R37" s="3"/>
    </row>
    <row r="38" spans="1:18" x14ac:dyDescent="0.25">
      <c r="I38" s="51"/>
      <c r="J38" s="3"/>
      <c r="K38" s="3"/>
      <c r="L38" s="3"/>
      <c r="M38" s="3"/>
      <c r="N38" s="3"/>
      <c r="O38" s="3"/>
      <c r="P38" s="3"/>
      <c r="Q38" s="3"/>
      <c r="R38" s="3"/>
    </row>
    <row r="39" spans="1:18" x14ac:dyDescent="0.25">
      <c r="A39" s="51" t="s">
        <v>1</v>
      </c>
      <c r="I39" s="51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25">
      <c r="I40" s="51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25">
      <c r="I41" s="51"/>
      <c r="J41" s="3"/>
      <c r="K41" s="3"/>
      <c r="L41" s="3"/>
      <c r="M41" s="3"/>
      <c r="N41" s="3"/>
      <c r="O41" s="3"/>
      <c r="P41" s="3"/>
      <c r="Q41" s="3"/>
      <c r="R41" s="3"/>
    </row>
    <row r="42" spans="1:18" x14ac:dyDescent="0.25">
      <c r="I42" s="51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25">
      <c r="I43" s="51"/>
      <c r="J43" s="3"/>
      <c r="K43" s="3"/>
      <c r="L43" s="3"/>
      <c r="M43" s="3"/>
      <c r="N43" s="3"/>
      <c r="O43" s="3"/>
      <c r="P43" s="3"/>
      <c r="Q43" s="3"/>
      <c r="R43" s="3"/>
    </row>
    <row r="44" spans="1:18" x14ac:dyDescent="0.25">
      <c r="A44" s="51" t="s">
        <v>1</v>
      </c>
      <c r="I44" s="51"/>
      <c r="J44" s="3"/>
      <c r="K44" s="3"/>
      <c r="L44" s="3"/>
      <c r="M44" s="3"/>
      <c r="N44" s="3"/>
      <c r="O44" s="3"/>
      <c r="P44" s="3"/>
      <c r="Q44" s="3"/>
      <c r="R44" s="3"/>
    </row>
    <row r="45" spans="1:18" x14ac:dyDescent="0.25">
      <c r="D45" s="59" t="s">
        <v>1</v>
      </c>
      <c r="I45" s="51"/>
      <c r="J45" s="3"/>
      <c r="K45" s="3"/>
      <c r="L45" s="3"/>
      <c r="M45" s="3"/>
      <c r="N45" s="3"/>
      <c r="O45" s="3"/>
      <c r="P45" s="3"/>
      <c r="Q45" s="3"/>
      <c r="R45" s="3"/>
    </row>
    <row r="46" spans="1:18" x14ac:dyDescent="0.25">
      <c r="I46" s="51"/>
      <c r="J46" s="3"/>
      <c r="K46" s="3"/>
      <c r="L46" s="3"/>
      <c r="M46" s="3"/>
      <c r="N46" s="3"/>
      <c r="O46" s="3"/>
      <c r="P46" s="3"/>
      <c r="Q46" s="3"/>
      <c r="R46" s="3"/>
    </row>
    <row r="47" spans="1:18" x14ac:dyDescent="0.25">
      <c r="I47" s="51"/>
      <c r="J47" s="3"/>
      <c r="K47" s="3"/>
      <c r="L47" s="3"/>
      <c r="M47" s="3"/>
      <c r="N47" s="3"/>
      <c r="O47" s="3"/>
      <c r="P47" s="3"/>
      <c r="Q47" s="3"/>
      <c r="R47" s="3"/>
    </row>
    <row r="48" spans="1:18" x14ac:dyDescent="0.25">
      <c r="I48" s="51"/>
      <c r="J48" s="3"/>
      <c r="K48" s="3"/>
      <c r="L48" s="3"/>
      <c r="M48" s="3"/>
      <c r="N48" s="3"/>
      <c r="O48" s="3"/>
      <c r="P48" s="3"/>
      <c r="Q48" s="3"/>
      <c r="R48" s="3"/>
    </row>
    <row r="49" spans="1:18" x14ac:dyDescent="0.25">
      <c r="I49" s="51"/>
      <c r="J49" s="3"/>
      <c r="K49" s="3"/>
      <c r="L49" s="3"/>
      <c r="M49" s="3"/>
      <c r="N49" s="3"/>
      <c r="O49" s="3"/>
      <c r="P49" s="3"/>
      <c r="Q49" s="3"/>
      <c r="R49" s="3"/>
    </row>
    <row r="50" spans="1:18" x14ac:dyDescent="0.25">
      <c r="I50" s="51"/>
      <c r="J50" s="3"/>
      <c r="K50" s="3"/>
      <c r="L50" s="3"/>
      <c r="M50" s="3"/>
      <c r="N50" s="3"/>
      <c r="O50" s="3"/>
      <c r="P50" s="3"/>
      <c r="Q50" s="3"/>
      <c r="R50" s="3"/>
    </row>
    <row r="51" spans="1:18" x14ac:dyDescent="0.25">
      <c r="I51" s="51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52"/>
      <c r="C52" s="59" t="s">
        <v>1</v>
      </c>
      <c r="I52" s="51"/>
      <c r="K52" s="3"/>
      <c r="L52" s="3"/>
      <c r="M52" s="3"/>
      <c r="N52" s="3"/>
      <c r="O52" s="3"/>
      <c r="P52" s="3"/>
      <c r="Q52" s="3"/>
      <c r="R52" s="3"/>
    </row>
    <row r="53" spans="1:18" x14ac:dyDescent="0.25">
      <c r="A53" s="52"/>
      <c r="I53" s="51"/>
      <c r="K53" s="3"/>
      <c r="L53" s="3"/>
      <c r="M53" s="3"/>
      <c r="N53" s="3"/>
      <c r="O53" s="3"/>
      <c r="P53" s="3"/>
      <c r="Q53" s="3"/>
      <c r="R53" s="3"/>
    </row>
    <row r="54" spans="1:18" x14ac:dyDescent="0.25">
      <c r="A54" s="52"/>
      <c r="I54" s="51"/>
      <c r="K54" s="3"/>
      <c r="L54" s="3"/>
      <c r="M54" s="3"/>
      <c r="N54" s="3"/>
      <c r="O54" s="3"/>
      <c r="P54" s="3"/>
      <c r="Q54" s="3"/>
      <c r="R54" s="3"/>
    </row>
    <row r="55" spans="1:18" x14ac:dyDescent="0.25">
      <c r="A55" s="52"/>
      <c r="I55" s="51"/>
      <c r="K55" s="3"/>
      <c r="L55" s="3"/>
      <c r="M55" s="3"/>
      <c r="N55" s="3"/>
      <c r="O55" s="3"/>
      <c r="P55" s="3"/>
      <c r="Q55" s="3"/>
      <c r="R55" s="3"/>
    </row>
    <row r="56" spans="1:18" x14ac:dyDescent="0.25">
      <c r="A56" s="52"/>
      <c r="E56" s="59" t="s">
        <v>1</v>
      </c>
      <c r="I56" s="51"/>
      <c r="K56" s="3"/>
      <c r="L56" s="3"/>
      <c r="M56" s="3"/>
      <c r="N56" s="3"/>
      <c r="O56" s="3"/>
      <c r="P56" s="3"/>
      <c r="Q56" s="3"/>
      <c r="R56" s="3"/>
    </row>
  </sheetData>
  <mergeCells count="1">
    <mergeCell ref="J3:R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F44" sqref="F44"/>
    </sheetView>
  </sheetViews>
  <sheetFormatPr baseColWidth="10" defaultColWidth="8.7109375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"/>
  <sheetViews>
    <sheetView workbookViewId="0">
      <selection activeCell="D45" sqref="D45"/>
    </sheetView>
  </sheetViews>
  <sheetFormatPr baseColWidth="10" defaultColWidth="8.7109375" defaultRowHeight="15" x14ac:dyDescent="0.25"/>
  <cols>
    <col min="1" max="8" width="9.140625" style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N5.2</vt:lpstr>
      <vt:lpstr>Illustrasjon N5.4</vt:lpstr>
      <vt:lpstr>N5.5 del a</vt:lpstr>
      <vt:lpstr>N5.5 delb</vt:lpstr>
      <vt:lpstr>N5.5 del c</vt:lpstr>
      <vt:lpstr>N5.5 del d</vt:lpstr>
      <vt:lpstr>N5.7</vt:lpstr>
      <vt:lpstr>uu</vt:lpstr>
      <vt:lpstr>u</vt:lpstr>
    </vt:vector>
  </TitlesOfParts>
  <Company>Norwegian School Of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 User</dc:creator>
  <cp:lastModifiedBy>Malgorzata Golinska</cp:lastModifiedBy>
  <dcterms:created xsi:type="dcterms:W3CDTF">2009-03-27T10:58:55Z</dcterms:created>
  <dcterms:modified xsi:type="dcterms:W3CDTF">2020-01-08T09:57:21Z</dcterms:modified>
</cp:coreProperties>
</file>