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6835" windowHeight="12015" activeTab="4"/>
  </bookViews>
  <sheets>
    <sheet name="Oppgave N9.1" sheetId="8" r:id="rId1"/>
    <sheet name="Illustrasjon Oppgave N9.2" sheetId="9" r:id="rId2"/>
    <sheet name="Oppgave N9.7a" sheetId="7" r:id="rId3"/>
    <sheet name="Oppgave N9.7b" sheetId="14" r:id="rId4"/>
    <sheet name="Oppgave N9.7" sheetId="10" r:id="rId5"/>
  </sheets>
  <calcPr calcId="152511"/>
</workbook>
</file>

<file path=xl/calcChain.xml><?xml version="1.0" encoding="utf-8"?>
<calcChain xmlns="http://schemas.openxmlformats.org/spreadsheetml/2006/main">
  <c r="L25" i="9" l="1"/>
  <c r="H25" i="9"/>
  <c r="L9" i="9"/>
  <c r="H9" i="9"/>
  <c r="D5" i="8"/>
  <c r="E5" i="8" s="1"/>
  <c r="F5" i="8" s="1"/>
  <c r="G5" i="8" s="1"/>
  <c r="H10" i="10" l="1"/>
  <c r="B4" i="10"/>
  <c r="G10" i="10" s="1"/>
  <c r="E11" i="14"/>
  <c r="D11" i="14"/>
  <c r="E10" i="14"/>
  <c r="D10" i="14"/>
  <c r="E9" i="14"/>
  <c r="D9" i="14"/>
  <c r="E8" i="14"/>
  <c r="D8" i="14"/>
  <c r="D7" i="14"/>
  <c r="A6" i="14"/>
  <c r="A7" i="14" s="1"/>
  <c r="F5" i="14"/>
  <c r="E4" i="14"/>
  <c r="E7" i="14" s="1"/>
  <c r="E3" i="14"/>
  <c r="F3" i="14" s="1"/>
  <c r="G3" i="14" s="1"/>
  <c r="H3" i="14" s="1"/>
  <c r="I3" i="14" s="1"/>
  <c r="F10" i="10" l="1"/>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F13" i="10"/>
  <c r="E12" i="10"/>
  <c r="F12" i="10"/>
  <c r="G12" i="10"/>
  <c r="G13" i="10" s="1"/>
  <c r="H12" i="10"/>
  <c r="H13" i="10" s="1"/>
  <c r="B12" i="10"/>
  <c r="B13" i="10" s="1"/>
  <c r="E13" i="10"/>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H5" i="9" l="1"/>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I7" i="7" s="1"/>
  <c r="A6" i="7"/>
  <c r="A7" i="7" s="1"/>
  <c r="D3" i="7"/>
  <c r="E3" i="7" s="1"/>
  <c r="F3" i="7" s="1"/>
  <c r="G3" i="7" s="1"/>
  <c r="H3" i="7" s="1"/>
  <c r="J7" i="7" l="1"/>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5" authorId="1">
      <text>
        <r>
          <rPr>
            <sz val="9"/>
            <color indexed="81"/>
            <rFont val="Tahoma"/>
            <family val="2"/>
          </rPr>
          <t xml:space="preserve">Det er viktig at du legger inn null og ikke lar cellene C5 til G5 stå tomme. 
Ta bort nullene og se hva som skjer.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PIG</author>
  </authors>
  <commentList>
    <comment ref="A1" authorId="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 Gjærum</author>
  </authors>
  <commentList>
    <comment ref="A1" authorId="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B4" authorId="1">
      <text>
        <r>
          <rPr>
            <sz val="9"/>
            <color indexed="81"/>
            <rFont val="Tahoma"/>
            <family val="2"/>
          </rPr>
          <t xml:space="preserve">T* angir optimal levetid.
</t>
        </r>
      </text>
    </comment>
    <comment ref="C4" authorId="0">
      <text>
        <r>
          <rPr>
            <sz val="11"/>
            <color indexed="81"/>
            <rFont val="Times New Roman"/>
            <family val="1"/>
          </rPr>
          <t>Årlig reduksjon i restverdien.</t>
        </r>
        <r>
          <rPr>
            <sz val="9"/>
            <color indexed="81"/>
            <rFont val="Tahoma"/>
            <family val="2"/>
          </rPr>
          <t xml:space="preserve">
</t>
        </r>
      </text>
    </comment>
    <comment ref="C5" authorId="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authors>
    <author>Per Ivar Gjærum</author>
  </authors>
  <commentList>
    <comment ref="A1" authorId="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<sst xmlns="http://schemas.openxmlformats.org/spreadsheetml/2006/main" count="80" uniqueCount="35">
  <si>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</si>
  <si>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</si>
  <si>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</si>
  <si>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</si>
  <si>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</si>
  <si>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</si>
  <si>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</si>
  <si>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</si>
  <si>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</si>
  <si>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</si>
  <si>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</si>
  <si>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</si>
  <si>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</si>
  <si>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</si>
  <si>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</si>
  <si>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</si>
  <si>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</si>
  <si>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</si>
  <si>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</si>
  <si>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</si>
  <si>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</si>
  <si>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</si>
  <si>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</si>
  <si>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</si>
  <si>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</si>
  <si>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</si>
  <si>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</si>
  <si>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</si>
  <si>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</si>
  <si>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</si>
  <si>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</si>
  <si>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</si>
  <si>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Nåverdi i 2014</t>
  </si>
  <si>
    <t>Sluttverdi i 2020</t>
  </si>
  <si>
    <t>Maksimal nåverdi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</si>
</sst>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 #,##0.00_ ;_ * \-#,##0.00_ ;_ * &quot;-&quot;??_ ;_ @_ "/>
    <numFmt numFmtId="165" formatCode="0.0\ %"/>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8" fillId="0" borderId="0"/>
    <xf numFmtId="164" fontId="1" fillId="0" borderId="0" applyFont="0" applyFill="0" applyBorder="0" applyAlignment="0" applyProtection="0"/>
    <xf numFmtId="164" fontId="2" fillId="0" borderId="0" applyFont="0" applyFill="0" applyBorder="0" applyAlignment="0" applyProtection="0"/>
  </cellStyleXfs>
  <cellXfs count="76">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10" fillId="0" borderId="0" xfId="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5"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cellStyle name="Comma 3" xfId="6"/>
    <cellStyle name="Komma" xfId="5" builtinId="3"/>
    <cellStyle name="Normal" xfId="0" builtinId="0"/>
    <cellStyle name="Normal 2" xfId="1"/>
    <cellStyle name="Normal 3" xfId="4"/>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layout/>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#,##0_);_(*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ser>
        <c:dLbls>
          <c:showLegendKey val="0"/>
          <c:showVal val="0"/>
          <c:showCatName val="0"/>
          <c:showSerName val="0"/>
          <c:showPercent val="0"/>
          <c:showBubbleSize val="0"/>
        </c:dLbls>
        <c:marker val="1"/>
        <c:smooth val="0"/>
        <c:axId val="228349440"/>
        <c:axId val="228351360"/>
      </c:lineChart>
      <c:catAx>
        <c:axId val="228349440"/>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en-US"/>
          </a:p>
        </c:txPr>
        <c:crossAx val="228351360"/>
        <c:crosses val="autoZero"/>
        <c:auto val="1"/>
        <c:lblAlgn val="ctr"/>
        <c:lblOffset val="100"/>
        <c:noMultiLvlLbl val="0"/>
      </c:catAx>
      <c:valAx>
        <c:axId val="228351360"/>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en-US"/>
          </a:p>
        </c:txPr>
        <c:crossAx val="228349440"/>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ser>
        <c:dLbls>
          <c:showLegendKey val="0"/>
          <c:showVal val="0"/>
          <c:showCatName val="0"/>
          <c:showSerName val="0"/>
          <c:showPercent val="0"/>
          <c:showBubbleSize val="0"/>
        </c:dLbls>
        <c:marker val="1"/>
        <c:smooth val="0"/>
        <c:axId val="228228096"/>
        <c:axId val="228254848"/>
      </c:lineChart>
      <c:catAx>
        <c:axId val="22822809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228254848"/>
        <c:crosses val="autoZero"/>
        <c:auto val="1"/>
        <c:lblAlgn val="ctr"/>
        <c:lblOffset val="100"/>
        <c:noMultiLvlLbl val="0"/>
      </c:catAx>
      <c:valAx>
        <c:axId val="228254848"/>
        <c:scaling>
          <c:orientation val="minMax"/>
        </c:scaling>
        <c:delete val="0"/>
        <c:axPos val="l"/>
        <c:title>
          <c:tx>
            <c:rich>
              <a:bodyPr/>
              <a:lstStyle/>
              <a:p>
                <a:pPr>
                  <a:defRPr/>
                </a:pPr>
                <a:r>
                  <a:rPr lang="nb-NO" b="0"/>
                  <a:t>Nåverdi,</a:t>
                </a:r>
                <a:r>
                  <a:rPr lang="nb-NO" b="0" baseline="0"/>
                  <a:t> (1 000 kroner)</a:t>
                </a:r>
                <a:endParaRPr lang="nb-NO" b="0"/>
              </a:p>
            </c:rich>
          </c:tx>
          <c:layout/>
          <c:overlay val="0"/>
        </c:title>
        <c:numFmt formatCode="0" sourceLinked="1"/>
        <c:majorTickMark val="out"/>
        <c:minorTickMark val="none"/>
        <c:tickLblPos val="nextTo"/>
        <c:crossAx val="22822809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#,##0_ ;\-#,##0\ </c:formatCode>
                <c:ptCount val="6"/>
                <c:pt idx="0" formatCode="General">
                  <c:v>0</c:v>
                </c:pt>
                <c:pt idx="1">
                  <c:v>72.727272727272634</c:v>
                </c:pt>
                <c:pt idx="2">
                  <c:v>119.83471074380155</c:v>
                </c:pt>
                <c:pt idx="3">
                  <c:v>145.37941397445519</c:v>
                </c:pt>
                <c:pt idx="4">
                  <c:v>152.89256198347093</c:v>
                </c:pt>
                <c:pt idx="5">
                  <c:v>145.44150610676104</c:v>
                </c:pt>
              </c:numCache>
            </c:numRef>
          </c:val>
          <c:smooth val="0"/>
        </c:ser>
        <c:dLbls>
          <c:showLegendKey val="0"/>
          <c:showVal val="0"/>
          <c:showCatName val="0"/>
          <c:showSerName val="0"/>
          <c:showPercent val="0"/>
          <c:showBubbleSize val="0"/>
        </c:dLbls>
        <c:marker val="1"/>
        <c:smooth val="0"/>
        <c:axId val="238041728"/>
        <c:axId val="238052096"/>
      </c:lineChart>
      <c:catAx>
        <c:axId val="238041728"/>
        <c:scaling>
          <c:orientation val="minMax"/>
        </c:scaling>
        <c:delete val="0"/>
        <c:axPos val="b"/>
        <c:title>
          <c:tx>
            <c:rich>
              <a:bodyPr/>
              <a:lstStyle/>
              <a:p>
                <a:pPr>
                  <a:defRPr/>
                </a:pPr>
                <a:r>
                  <a:rPr lang="nb-NO" b="0"/>
                  <a:t>Levetid (år)</a:t>
                </a:r>
              </a:p>
            </c:rich>
          </c:tx>
          <c:layout/>
          <c:overlay val="0"/>
        </c:title>
        <c:numFmt formatCode="General" sourceLinked="1"/>
        <c:majorTickMark val="out"/>
        <c:minorTickMark val="none"/>
        <c:tickLblPos val="nextTo"/>
        <c:crossAx val="238052096"/>
        <c:crosses val="autoZero"/>
        <c:auto val="1"/>
        <c:lblAlgn val="ctr"/>
        <c:lblOffset val="100"/>
        <c:noMultiLvlLbl val="0"/>
      </c:catAx>
      <c:valAx>
        <c:axId val="238052096"/>
        <c:scaling>
          <c:orientation val="minMax"/>
        </c:scaling>
        <c:delete val="0"/>
        <c:axPos val="l"/>
        <c:title>
          <c:tx>
            <c:rich>
              <a:bodyPr/>
              <a:lstStyle/>
              <a:p>
                <a:pPr>
                  <a:defRPr/>
                </a:pPr>
                <a:r>
                  <a:rPr lang="nb-NO" b="0"/>
                  <a:t>Nåverdi,</a:t>
                </a:r>
                <a:r>
                  <a:rPr lang="nb-NO" b="0" baseline="0"/>
                  <a:t> (1 000 kroner)</a:t>
                </a:r>
                <a:endParaRPr lang="nb-NO" b="0"/>
              </a:p>
            </c:rich>
          </c:tx>
          <c:layout/>
          <c:overlay val="0"/>
        </c:title>
        <c:numFmt formatCode="General" sourceLinked="1"/>
        <c:majorTickMark val="out"/>
        <c:minorTickMark val="none"/>
        <c:tickLblPos val="nextTo"/>
        <c:crossAx val="238041728"/>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181841</xdr:rowOff>
    </xdr:from>
    <xdr:to>
      <xdr:col>9</xdr:col>
      <xdr:colOff>112568</xdr:colOff>
      <xdr:row>10</xdr:row>
      <xdr:rowOff>17319</xdr:rowOff>
    </xdr:to>
    <xdr:sp macro="" textlink="">
      <xdr:nvSpPr>
        <xdr:cNvPr id="9" name="Oval 8"/>
        <xdr:cNvSpPr/>
      </xdr:nvSpPr>
      <xdr:spPr>
        <a:xfrm>
          <a:off x="5831032" y="1723159"/>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opLeftCell="A4" zoomScale="140" zoomScaleNormal="140" workbookViewId="0"/>
  </sheetViews>
  <sheetFormatPr baseColWidth="10" defaultColWidth="9.140625" defaultRowHeight="15" outlineLevelRow="1" x14ac:dyDescent="0.25"/>
  <cols>
    <col min="1" max="1" width="21.28515625" style="17" customWidth="1"/>
    <col min="2" max="2" width="10.7109375" style="17" customWidth="1"/>
    <col min="3" max="3" width="9.140625" style="17" customWidth="1"/>
    <col min="4" max="6" width="9.85546875" style="17" customWidth="1"/>
    <col min="7" max="7" width="10.85546875" style="17" customWidth="1"/>
    <col min="8" max="8" width="9.7109375" style="17" customWidth="1"/>
    <col min="9" max="9" width="11.42578125" style="17" customWidth="1"/>
    <col min="10" max="16384" width="9.140625" style="17"/>
  </cols>
  <sheetData>
    <row r="1" spans="1:11" ht="14.25" customHeight="1" x14ac:dyDescent="0.25">
      <c r="A1" s="16" t="s">
        <v>0</v>
      </c>
      <c r="B1" s="71"/>
      <c r="C1" s="71"/>
      <c r="D1" s="71"/>
      <c r="E1" s="71"/>
      <c r="F1" s="71"/>
      <c r="G1" s="71"/>
      <c r="H1" s="71"/>
    </row>
    <row r="2" spans="1:11" x14ac:dyDescent="0.25">
      <c r="D2" s="18"/>
      <c r="E2" s="18"/>
      <c r="F2" s="18"/>
      <c r="G2" s="18"/>
      <c r="H2" s="18"/>
    </row>
    <row r="3" spans="1:11" x14ac:dyDescent="0.25">
      <c r="A3" s="19" t="s">
        <v>8</v>
      </c>
      <c r="B3" s="72" t="s">
        <v>1</v>
      </c>
      <c r="C3" s="72"/>
      <c r="D3" s="72"/>
      <c r="E3" s="72"/>
      <c r="F3" s="72"/>
      <c r="G3" s="72"/>
      <c r="H3" s="72"/>
    </row>
    <row r="4" spans="1:11" x14ac:dyDescent="0.25">
      <c r="A4" s="20" t="s">
        <v>9</v>
      </c>
      <c r="B4" s="21">
        <v>0</v>
      </c>
      <c r="C4" s="20">
        <f t="shared" ref="C4:H4" si="0">B4+1</f>
        <v>1</v>
      </c>
      <c r="D4" s="20">
        <f t="shared" si="0"/>
        <v>2</v>
      </c>
      <c r="E4" s="20">
        <f t="shared" si="0"/>
        <v>3</v>
      </c>
      <c r="F4" s="20">
        <f t="shared" si="0"/>
        <v>4</v>
      </c>
      <c r="G4" s="20">
        <f t="shared" si="0"/>
        <v>5</v>
      </c>
      <c r="H4" s="20">
        <f t="shared" si="0"/>
        <v>6</v>
      </c>
      <c r="I4" s="22" t="s">
        <v>2</v>
      </c>
    </row>
    <row r="5" spans="1:11" x14ac:dyDescent="0.25">
      <c r="A5" s="23" t="s">
        <v>10</v>
      </c>
      <c r="B5" s="24">
        <v>-100</v>
      </c>
      <c r="C5" s="24">
        <v>0</v>
      </c>
      <c r="D5" s="25">
        <f>C5</f>
        <v>0</v>
      </c>
      <c r="E5" s="25">
        <f t="shared" ref="E5:G5" si="1">D5</f>
        <v>0</v>
      </c>
      <c r="F5" s="25">
        <f t="shared" si="1"/>
        <v>0</v>
      </c>
      <c r="G5" s="25">
        <f t="shared" si="1"/>
        <v>0</v>
      </c>
      <c r="H5" s="24">
        <f>-B5</f>
        <v>100</v>
      </c>
      <c r="I5" s="26">
        <f>IRR(B5:H5)</f>
        <v>1.2079226507921703E-13</v>
      </c>
    </row>
    <row r="6" spans="1:11" ht="12.75" hidden="1" customHeight="1" outlineLevel="1" x14ac:dyDescent="0.25">
      <c r="A6" s="27"/>
      <c r="B6" s="28"/>
      <c r="C6" s="28"/>
      <c r="D6" s="28"/>
      <c r="E6" s="28"/>
      <c r="F6" s="28"/>
      <c r="G6" s="28"/>
      <c r="H6" s="28"/>
      <c r="I6" s="29"/>
    </row>
    <row r="7" spans="1:11" collapsed="1" x14ac:dyDescent="0.25"/>
    <row r="8" spans="1:11" x14ac:dyDescent="0.25">
      <c r="A8" s="19" t="s">
        <v>4</v>
      </c>
      <c r="B8" s="72" t="s">
        <v>3</v>
      </c>
      <c r="C8" s="72"/>
      <c r="D8" s="72"/>
      <c r="E8" s="72"/>
      <c r="F8" s="72"/>
      <c r="G8" s="72"/>
      <c r="H8" s="72"/>
    </row>
    <row r="9" spans="1:11" x14ac:dyDescent="0.25">
      <c r="A9" s="20" t="s">
        <v>9</v>
      </c>
      <c r="B9" s="30">
        <v>0</v>
      </c>
      <c r="C9" s="30">
        <v>0.02</v>
      </c>
      <c r="D9" s="31">
        <f>C9+$C$9</f>
        <v>0.04</v>
      </c>
      <c r="E9" s="31">
        <f>D9+$C$9</f>
        <v>0.06</v>
      </c>
      <c r="F9" s="31">
        <f>E9+$C$9</f>
        <v>0.08</v>
      </c>
      <c r="G9" s="31">
        <f>F9+$C$9</f>
        <v>0.1</v>
      </c>
      <c r="H9" s="31">
        <f>G9+$C$9</f>
        <v>0.12000000000000001</v>
      </c>
    </row>
    <row r="10" spans="1:11" x14ac:dyDescent="0.25">
      <c r="A10" s="32" t="str">
        <f>A5</f>
        <v>Oppgave N9.1</v>
      </c>
      <c r="B10" s="33">
        <f>NPV(B9,$B5:$H$5)*(1+B9)</f>
        <v>0</v>
      </c>
      <c r="C10" s="33">
        <f>NPV(C9,$B5:$H$5)*(1+C9)</f>
        <v>-11.202861781380806</v>
      </c>
      <c r="D10" s="33">
        <f>NPV(D9,$B5:$H$5)*(1+D9)</f>
        <v>-20.96854742698542</v>
      </c>
      <c r="E10" s="33">
        <f>NPV(E9,$B5:$H$5)*(1+E9)</f>
        <v>-29.503945956032368</v>
      </c>
      <c r="F10" s="33">
        <f>NPV(F9,$B5:$H$5)*(1+F9)</f>
        <v>-36.983037311689543</v>
      </c>
      <c r="G10" s="33">
        <f>NPV(G9,$B5:$H$5)*(1+G9)</f>
        <v>-43.552606994622288</v>
      </c>
      <c r="H10" s="33">
        <f>NPV(H9,$B5:$H$5)*(1+H9)</f>
        <v>-49.336887882267938</v>
      </c>
    </row>
    <row r="11" spans="1:11" hidden="1" outlineLevel="1" x14ac:dyDescent="0.25">
      <c r="A11" s="34"/>
      <c r="B11" s="35"/>
      <c r="C11" s="35"/>
      <c r="D11" s="35"/>
      <c r="E11" s="35"/>
      <c r="F11" s="35"/>
      <c r="G11" s="35"/>
      <c r="H11" s="35"/>
    </row>
    <row r="12" spans="1:11" collapsed="1" x14ac:dyDescent="0.25"/>
    <row r="13" spans="1:11" x14ac:dyDescent="0.25">
      <c r="K13" s="36"/>
    </row>
    <row r="24" spans="2:13" x14ac:dyDescent="0.25">
      <c r="B24" s="36">
        <f t="shared" ref="B24:G24" si="2">C9*100</f>
        <v>2</v>
      </c>
      <c r="C24" s="36">
        <f t="shared" si="2"/>
        <v>4</v>
      </c>
      <c r="D24" s="36">
        <f t="shared" si="2"/>
        <v>6</v>
      </c>
      <c r="E24" s="36">
        <f t="shared" si="2"/>
        <v>8</v>
      </c>
      <c r="F24" s="36">
        <f t="shared" si="2"/>
        <v>10</v>
      </c>
      <c r="G24" s="36">
        <f t="shared" si="2"/>
        <v>12.000000000000002</v>
      </c>
    </row>
    <row r="25" spans="2:13" x14ac:dyDescent="0.25">
      <c r="L25" s="37"/>
      <c r="M25" s="37"/>
    </row>
    <row r="32" spans="2:13" x14ac:dyDescent="0.25">
      <c r="B32" s="38"/>
    </row>
    <row r="36" spans="1:1" x14ac:dyDescent="0.25">
      <c r="A36" s="32"/>
    </row>
    <row r="52" spans="2:8" x14ac:dyDescent="0.25">
      <c r="B52" s="39"/>
      <c r="C52" s="40"/>
      <c r="D52" s="40"/>
      <c r="E52" s="40"/>
      <c r="F52" s="40"/>
      <c r="G52" s="40"/>
      <c r="H52" s="40"/>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topLeftCell="A8" zoomScale="140" zoomScaleNormal="140" workbookViewId="0">
      <selection activeCell="P11" sqref="P11"/>
    </sheetView>
  </sheetViews>
  <sheetFormatPr baseColWidth="10" defaultColWidth="9.140625" defaultRowHeight="15" x14ac:dyDescent="0.25"/>
  <cols>
    <col min="5" max="5" width="11.42578125" customWidth="1"/>
    <col min="6" max="12" width="7.85546875" customWidth="1"/>
  </cols>
  <sheetData>
    <row r="1" spans="1:13" x14ac:dyDescent="0.25">
      <c r="A1" s="64" t="s">
        <v>0</v>
      </c>
    </row>
    <row r="2" spans="1:13" x14ac:dyDescent="0.25">
      <c r="B2" t="s">
        <v>18</v>
      </c>
    </row>
    <row r="3" spans="1:13" x14ac:dyDescent="0.25">
      <c r="F3" s="41">
        <v>0</v>
      </c>
      <c r="G3" s="41">
        <v>1</v>
      </c>
      <c r="H3" s="41">
        <v>2</v>
      </c>
      <c r="I3" s="41" t="s">
        <v>11</v>
      </c>
      <c r="J3" s="41" t="s">
        <v>11</v>
      </c>
      <c r="K3" s="41" t="s">
        <v>11</v>
      </c>
      <c r="L3" s="41">
        <v>11</v>
      </c>
    </row>
    <row r="4" spans="1:13" x14ac:dyDescent="0.25">
      <c r="M4" s="2" t="s">
        <v>12</v>
      </c>
    </row>
    <row r="5" spans="1:13" x14ac:dyDescent="0.25">
      <c r="D5" s="49" t="s">
        <v>14</v>
      </c>
      <c r="F5" s="53">
        <v>-1690</v>
      </c>
      <c r="G5" s="50">
        <f>F5</f>
        <v>-1690</v>
      </c>
      <c r="H5" s="50">
        <f>G5</f>
        <v>-1690</v>
      </c>
      <c r="I5" s="51" t="s">
        <v>11</v>
      </c>
      <c r="J5" s="52" t="s">
        <v>11</v>
      </c>
      <c r="K5" s="52" t="s">
        <v>11</v>
      </c>
      <c r="L5" s="50">
        <f>F5</f>
        <v>-1690</v>
      </c>
    </row>
    <row r="9" spans="1:13" x14ac:dyDescent="0.25">
      <c r="D9" s="45" t="s">
        <v>13</v>
      </c>
      <c r="E9" s="46"/>
      <c r="F9" s="54">
        <v>-20590</v>
      </c>
      <c r="G9" s="45">
        <v>0</v>
      </c>
      <c r="H9" s="46">
        <f>G9</f>
        <v>0</v>
      </c>
      <c r="I9" s="43" t="s">
        <v>11</v>
      </c>
      <c r="J9" s="44" t="s">
        <v>11</v>
      </c>
      <c r="K9" s="44" t="s">
        <v>11</v>
      </c>
      <c r="L9" s="46">
        <f>G9</f>
        <v>0</v>
      </c>
    </row>
    <row r="10" spans="1:13" x14ac:dyDescent="0.25">
      <c r="D10" s="47" t="s">
        <v>15</v>
      </c>
      <c r="I10" s="48"/>
      <c r="J10" s="48"/>
      <c r="K10" s="48"/>
    </row>
    <row r="11" spans="1:13" x14ac:dyDescent="0.25">
      <c r="D11" s="73" t="s">
        <v>16</v>
      </c>
      <c r="E11" s="73"/>
      <c r="F11" s="42">
        <f>F5-F9</f>
        <v>18900</v>
      </c>
      <c r="G11" s="42">
        <f t="shared" ref="G11:H11" si="0">G5-G9</f>
        <v>-1690</v>
      </c>
      <c r="H11" s="42">
        <f t="shared" si="0"/>
        <v>-1690</v>
      </c>
      <c r="I11" s="48" t="s">
        <v>11</v>
      </c>
      <c r="J11" s="48" t="s">
        <v>11</v>
      </c>
      <c r="K11" s="48" t="s">
        <v>11</v>
      </c>
      <c r="L11" s="42">
        <f t="shared" ref="L11" si="1">L5-L9</f>
        <v>-1690</v>
      </c>
    </row>
    <row r="16" spans="1:13" x14ac:dyDescent="0.25">
      <c r="B16" t="s">
        <v>17</v>
      </c>
    </row>
    <row r="19" spans="4:13" x14ac:dyDescent="0.25">
      <c r="F19" s="41">
        <v>0</v>
      </c>
      <c r="G19" s="41">
        <v>1</v>
      </c>
      <c r="H19" s="41">
        <v>2</v>
      </c>
      <c r="I19" s="41" t="s">
        <v>11</v>
      </c>
      <c r="J19" s="41" t="s">
        <v>11</v>
      </c>
      <c r="K19" s="41" t="s">
        <v>11</v>
      </c>
      <c r="L19" s="41">
        <v>11</v>
      </c>
    </row>
    <row r="20" spans="4:13" x14ac:dyDescent="0.25">
      <c r="M20" s="2" t="s">
        <v>12</v>
      </c>
    </row>
    <row r="21" spans="4:13" x14ac:dyDescent="0.25">
      <c r="D21" s="49" t="s">
        <v>14</v>
      </c>
      <c r="F21" s="53">
        <v>-3000</v>
      </c>
      <c r="G21" s="50">
        <f>F21</f>
        <v>-3000</v>
      </c>
      <c r="H21" s="50">
        <f>G21</f>
        <v>-3000</v>
      </c>
      <c r="I21" s="51" t="s">
        <v>11</v>
      </c>
      <c r="J21" s="52" t="s">
        <v>11</v>
      </c>
      <c r="K21" s="52" t="s">
        <v>11</v>
      </c>
      <c r="L21" s="50">
        <f>F21</f>
        <v>-3000</v>
      </c>
    </row>
    <row r="25" spans="4:13" x14ac:dyDescent="0.25">
      <c r="D25" s="45" t="s">
        <v>13</v>
      </c>
      <c r="E25" s="46"/>
      <c r="F25" s="54">
        <v>-36000</v>
      </c>
      <c r="G25" s="45">
        <v>0</v>
      </c>
      <c r="H25" s="46">
        <f>G25</f>
        <v>0</v>
      </c>
      <c r="I25" s="43" t="s">
        <v>11</v>
      </c>
      <c r="J25" s="44" t="s">
        <v>11</v>
      </c>
      <c r="K25" s="44" t="s">
        <v>11</v>
      </c>
      <c r="L25" s="46">
        <f>G25</f>
        <v>0</v>
      </c>
    </row>
    <row r="26" spans="4:13" x14ac:dyDescent="0.25">
      <c r="D26" s="47" t="s">
        <v>15</v>
      </c>
      <c r="I26" s="48"/>
      <c r="J26" s="48"/>
      <c r="K26" s="48"/>
    </row>
    <row r="27" spans="4:13" x14ac:dyDescent="0.25">
      <c r="D27" s="73" t="s">
        <v>16</v>
      </c>
      <c r="E27" s="73"/>
      <c r="F27" s="42">
        <f>F21-F25</f>
        <v>33000</v>
      </c>
      <c r="G27" s="42">
        <f t="shared" ref="G27:H27" si="2">G21-G25</f>
        <v>-3000</v>
      </c>
      <c r="H27" s="42">
        <f t="shared" si="2"/>
        <v>-3000</v>
      </c>
      <c r="I27" s="48" t="s">
        <v>11</v>
      </c>
      <c r="J27" s="48" t="s">
        <v>11</v>
      </c>
      <c r="K27" s="48" t="s">
        <v>11</v>
      </c>
      <c r="L27" s="42">
        <f t="shared" ref="L27" si="3">L21-L25</f>
        <v>-3000</v>
      </c>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zoomScale="140" zoomScaleNormal="140" workbookViewId="0">
      <selection activeCell="K26" sqref="K26"/>
    </sheetView>
  </sheetViews>
  <sheetFormatPr baseColWidth="10" defaultColWidth="9.14062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
      <c r="A1" s="10" t="s">
        <v>0</v>
      </c>
    </row>
    <row r="2" spans="1:11" ht="15" x14ac:dyDescent="0.25">
      <c r="A2" s="6"/>
      <c r="B2" s="6"/>
      <c r="C2" s="74" t="s">
        <v>1</v>
      </c>
      <c r="D2" s="74"/>
      <c r="E2" s="74"/>
      <c r="F2" s="74"/>
      <c r="G2" s="74"/>
      <c r="H2" s="74"/>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60">
        <v>0</v>
      </c>
      <c r="J6" s="6"/>
    </row>
    <row r="7" spans="1:11" ht="15" x14ac:dyDescent="0.25">
      <c r="A7" s="11">
        <f>A6+1</f>
        <v>1</v>
      </c>
      <c r="B7" s="6" t="str">
        <f>IF(I7=$I$12,"T*","")</f>
        <v/>
      </c>
      <c r="C7" s="6">
        <f t="shared" ref="C7:C11" si="1">--$C$4</f>
        <v>-500</v>
      </c>
      <c r="D7" s="6">
        <f>D5+D4</f>
        <v>520</v>
      </c>
      <c r="E7" s="6"/>
      <c r="F7" s="6"/>
      <c r="G7" s="6"/>
      <c r="H7" s="6"/>
      <c r="I7" s="60">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60">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60">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60">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60">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8"/>
  <sheetViews>
    <sheetView zoomScale="140" zoomScaleNormal="140" workbookViewId="0">
      <selection activeCell="M20" sqref="M20"/>
    </sheetView>
  </sheetViews>
  <sheetFormatPr baseColWidth="10" defaultColWidth="9.14062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10" t="s">
        <v>0</v>
      </c>
      <c r="B1" s="6"/>
      <c r="C1" s="6"/>
      <c r="D1" s="6"/>
      <c r="E1" s="6"/>
      <c r="F1" s="6"/>
      <c r="G1" s="6"/>
      <c r="H1" s="6"/>
      <c r="I1" s="6"/>
      <c r="J1" s="6"/>
      <c r="K1" s="6"/>
      <c r="L1" s="6"/>
      <c r="M1" s="6"/>
    </row>
    <row r="2" spans="1:14" ht="15" x14ac:dyDescent="0.25">
      <c r="A2" s="6"/>
      <c r="B2" s="6"/>
      <c r="C2" s="6"/>
      <c r="D2" s="74" t="s">
        <v>1</v>
      </c>
      <c r="E2" s="74"/>
      <c r="F2" s="74"/>
      <c r="G2" s="74"/>
      <c r="H2" s="74"/>
      <c r="I2" s="74"/>
      <c r="J2" s="6"/>
      <c r="K2" s="6"/>
      <c r="L2" s="6"/>
      <c r="M2" s="6"/>
    </row>
    <row r="3" spans="1:14" ht="15" x14ac:dyDescent="0.25">
      <c r="A3" s="8"/>
      <c r="B3" s="8"/>
      <c r="C3" s="65"/>
      <c r="D3" s="66">
        <v>0</v>
      </c>
      <c r="E3" s="65">
        <f>D3+1</f>
        <v>1</v>
      </c>
      <c r="F3" s="65">
        <f t="shared" ref="F3:I3" si="0">E3+1</f>
        <v>2</v>
      </c>
      <c r="G3" s="65">
        <f t="shared" si="0"/>
        <v>3</v>
      </c>
      <c r="H3" s="65">
        <f t="shared" si="0"/>
        <v>4</v>
      </c>
      <c r="I3" s="65">
        <f t="shared" si="0"/>
        <v>5</v>
      </c>
      <c r="J3" s="65" t="s">
        <v>4</v>
      </c>
      <c r="K3" s="65" t="s">
        <v>2</v>
      </c>
      <c r="L3" s="65"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9"/>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1">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1">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1">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1">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1"/>
      <c r="M11" s="6"/>
      <c r="N11" s="14"/>
    </row>
    <row r="12" spans="1:14" ht="15" x14ac:dyDescent="0.25">
      <c r="A12" s="8" t="s">
        <v>34</v>
      </c>
      <c r="B12" s="8"/>
      <c r="C12" s="8"/>
      <c r="D12" s="8"/>
      <c r="E12" s="8"/>
      <c r="F12" s="8"/>
      <c r="G12" s="8"/>
      <c r="H12" s="8"/>
      <c r="I12" s="8"/>
      <c r="J12" s="67">
        <f>MAX(J6:J11)</f>
        <v>152.89256198347093</v>
      </c>
      <c r="K12" s="68"/>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2"/>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1"/>
  <sheetViews>
    <sheetView tabSelected="1" zoomScale="140" zoomScaleNormal="140" workbookViewId="0">
      <selection activeCell="J12" sqref="J12"/>
    </sheetView>
  </sheetViews>
  <sheetFormatPr baseColWidth="10" defaultColWidth="9.14062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1"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5" t="s">
        <v>1</v>
      </c>
      <c r="C6" s="75"/>
      <c r="D6" s="75"/>
      <c r="E6" s="75"/>
      <c r="F6" s="75"/>
      <c r="G6" s="75"/>
      <c r="H6" s="75"/>
      <c r="I6" s="2"/>
      <c r="J6" s="2"/>
      <c r="K6" s="2"/>
      <c r="L6" s="2"/>
      <c r="M6" s="2"/>
      <c r="N6" s="2"/>
      <c r="O6" s="2"/>
      <c r="P6" s="2"/>
      <c r="Q6" s="2"/>
      <c r="R6" s="2"/>
      <c r="S6" s="2"/>
      <c r="T6" s="2"/>
      <c r="U6" s="2"/>
      <c r="V6" s="2"/>
      <c r="W6" s="2"/>
      <c r="X6" s="2"/>
    </row>
    <row r="7" spans="1:24" x14ac:dyDescent="0.25">
      <c r="A7" s="58"/>
      <c r="B7" s="69">
        <v>2014</v>
      </c>
      <c r="C7" s="58">
        <f t="shared" ref="C7:H7" si="0">B7+1</f>
        <v>2015</v>
      </c>
      <c r="D7" s="58">
        <f t="shared" si="0"/>
        <v>2016</v>
      </c>
      <c r="E7" s="58">
        <f t="shared" si="0"/>
        <v>2017</v>
      </c>
      <c r="F7" s="58">
        <f t="shared" si="0"/>
        <v>2018</v>
      </c>
      <c r="G7" s="58">
        <f t="shared" si="0"/>
        <v>2019</v>
      </c>
      <c r="H7" s="58">
        <f t="shared" si="0"/>
        <v>2020</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8" t="s">
        <v>8</v>
      </c>
      <c r="B11" s="58">
        <f t="shared" ref="B11:H11" si="1">B8+B9+B10</f>
        <v>-10</v>
      </c>
      <c r="C11" s="58">
        <v>0</v>
      </c>
      <c r="D11" s="58">
        <v>0</v>
      </c>
      <c r="E11" s="58">
        <f t="shared" si="1"/>
        <v>-5</v>
      </c>
      <c r="F11" s="58">
        <f t="shared" si="1"/>
        <v>-19.200000000000003</v>
      </c>
      <c r="G11" s="58">
        <f t="shared" si="1"/>
        <v>-48</v>
      </c>
      <c r="H11" s="58">
        <f t="shared" si="1"/>
        <v>-28.799999999999997</v>
      </c>
      <c r="I11" s="2"/>
      <c r="J11" s="2"/>
      <c r="K11" s="2"/>
      <c r="L11" s="2"/>
      <c r="M11" s="2"/>
      <c r="N11" s="2"/>
      <c r="O11" s="2"/>
      <c r="P11" s="2"/>
      <c r="Q11" s="2"/>
      <c r="R11" s="2"/>
      <c r="S11" s="2"/>
      <c r="T11" s="2"/>
      <c r="U11" s="2"/>
      <c r="V11" s="2"/>
      <c r="W11" s="2"/>
      <c r="X11" s="2"/>
    </row>
    <row r="12" spans="1:24" x14ac:dyDescent="0.25">
      <c r="A12" s="2" t="s">
        <v>21</v>
      </c>
      <c r="B12" s="57">
        <f t="shared" ref="B12:H12" si="2">(1+$B$5)^($H$7-B7)</f>
        <v>1.4185191122560006</v>
      </c>
      <c r="C12" s="57"/>
      <c r="D12" s="57"/>
      <c r="E12" s="57">
        <f t="shared" si="2"/>
        <v>1.1910160000000003</v>
      </c>
      <c r="F12" s="57">
        <f t="shared" si="2"/>
        <v>1.1236000000000002</v>
      </c>
      <c r="G12" s="57">
        <f t="shared" si="2"/>
        <v>1.06</v>
      </c>
      <c r="H12" s="57">
        <f t="shared" si="2"/>
        <v>1</v>
      </c>
      <c r="I12" s="2"/>
      <c r="J12" s="2"/>
      <c r="K12" s="2"/>
      <c r="L12" s="2"/>
      <c r="M12" s="2"/>
      <c r="N12" s="2"/>
      <c r="O12" s="2"/>
      <c r="P12" s="2"/>
      <c r="Q12" s="2"/>
      <c r="R12" s="2"/>
      <c r="S12" s="2"/>
      <c r="T12" s="2"/>
      <c r="U12" s="2"/>
      <c r="V12" s="2"/>
      <c r="W12" s="2"/>
      <c r="X12" s="2"/>
    </row>
    <row r="13" spans="1:24" x14ac:dyDescent="0.25">
      <c r="A13" s="2" t="s">
        <v>20</v>
      </c>
      <c r="B13" s="56">
        <f t="shared" ref="B13:H13" si="3">B11*B12</f>
        <v>-14.185191122560006</v>
      </c>
      <c r="C13" s="56"/>
      <c r="D13" s="56"/>
      <c r="E13" s="56">
        <f t="shared" si="3"/>
        <v>-5.9550800000000015</v>
      </c>
      <c r="F13" s="56">
        <f t="shared" si="3"/>
        <v>-21.573120000000007</v>
      </c>
      <c r="G13" s="56">
        <f t="shared" si="3"/>
        <v>-50.88</v>
      </c>
      <c r="H13" s="56">
        <f t="shared" si="3"/>
        <v>-28.799999999999997</v>
      </c>
      <c r="I13" s="2"/>
      <c r="J13" s="2"/>
      <c r="K13" s="2"/>
      <c r="L13" s="2"/>
      <c r="M13" s="2"/>
      <c r="N13" s="2"/>
      <c r="O13" s="2"/>
      <c r="P13" s="2"/>
      <c r="Q13" s="2"/>
      <c r="R13" s="2"/>
      <c r="S13" s="2"/>
      <c r="T13" s="2"/>
      <c r="U13" s="2"/>
      <c r="V13" s="2"/>
      <c r="W13" s="2"/>
      <c r="X13" s="2"/>
    </row>
    <row r="14" spans="1:24" ht="15.75" thickBot="1" x14ac:dyDescent="0.3">
      <c r="A14" s="70" t="s">
        <v>19</v>
      </c>
      <c r="B14" s="70"/>
      <c r="C14" s="70"/>
      <c r="D14" s="70"/>
      <c r="E14" s="70"/>
      <c r="F14" s="70"/>
      <c r="G14" s="70"/>
      <c r="H14" s="55">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hidden="1" outlineLevel="1" x14ac:dyDescent="0.25">
      <c r="A16" s="2" t="s">
        <v>32</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hidden="1" outlineLevel="1" x14ac:dyDescent="0.25">
      <c r="A17" s="2" t="s">
        <v>33</v>
      </c>
      <c r="B17" s="63">
        <f>B16*(1+B5)^6</f>
        <v>-121.39339112256</v>
      </c>
      <c r="C17" s="2"/>
      <c r="D17" s="2"/>
      <c r="E17" s="2"/>
      <c r="F17" s="2"/>
      <c r="G17" s="2"/>
      <c r="H17" s="2"/>
      <c r="I17" s="2"/>
      <c r="J17" s="2"/>
      <c r="K17" s="2"/>
      <c r="L17" s="2"/>
      <c r="M17" s="2"/>
      <c r="N17" s="2"/>
      <c r="O17" s="2"/>
      <c r="P17" s="2"/>
      <c r="Q17" s="2"/>
      <c r="R17" s="2"/>
      <c r="S17" s="2"/>
      <c r="T17" s="2"/>
      <c r="U17" s="2"/>
      <c r="V17" s="2"/>
      <c r="W17" s="2"/>
      <c r="X17" s="2"/>
    </row>
    <row r="18" spans="1:24" collapsed="1"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N9.7</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2015-11-13T10:52:38Z</dcterms:modified>
</cp:coreProperties>
</file>