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8\"/>
    </mc:Choice>
  </mc:AlternateContent>
  <xr:revisionPtr revIDLastSave="0" documentId="8_{6916297D-D113-4BB3-A954-7001460E28D3}" xr6:coauthVersionLast="45" xr6:coauthVersionMax="45" xr10:uidLastSave="{00000000-0000-0000-0000-000000000000}"/>
  <bookViews>
    <workbookView xWindow="30360" yWindow="90" windowWidth="25275" windowHeight="15495" xr2:uid="{00000000-000D-0000-FFFF-FFFF00000000}"/>
  </bookViews>
  <sheets>
    <sheet name="Figur 8.1" sheetId="4" r:id="rId1"/>
    <sheet name="Figur 8.2" sheetId="11" r:id="rId2"/>
    <sheet name="Tabell 8.7" sheetId="9"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9" l="1"/>
  <c r="C13" i="11"/>
  <c r="B13" i="11"/>
  <c r="C21" i="11"/>
  <c r="C20" i="11"/>
  <c r="C19" i="11"/>
  <c r="C18" i="11"/>
  <c r="C17" i="11"/>
  <c r="C16" i="11"/>
  <c r="C15" i="11"/>
  <c r="C14" i="11"/>
  <c r="B21" i="11"/>
  <c r="B20" i="11"/>
  <c r="B19" i="11"/>
  <c r="B18" i="11"/>
  <c r="D14" i="11"/>
  <c r="D15" i="11" s="1"/>
  <c r="D16" i="11" s="1"/>
  <c r="D17" i="11" s="1"/>
  <c r="D18" i="11" s="1"/>
  <c r="D19" i="11" s="1"/>
  <c r="D20" i="11" s="1"/>
  <c r="D21" i="11" s="1"/>
  <c r="B17" i="11"/>
  <c r="B16" i="11"/>
  <c r="B15" i="11"/>
  <c r="B14" i="11"/>
  <c r="B13" i="9"/>
  <c r="G13" i="9"/>
  <c r="B20" i="9"/>
  <c r="C19" i="9" s="1"/>
  <c r="B9" i="9"/>
  <c r="B17" i="9"/>
  <c r="C16" i="9" l="1"/>
  <c r="C15" i="9"/>
  <c r="C17" i="9" s="1"/>
  <c r="C22" i="9"/>
  <c r="C20" i="9" l="1"/>
  <c r="D19" i="9" l="1"/>
  <c r="D15" i="9" l="1"/>
  <c r="D16" i="9"/>
  <c r="D20" i="9" l="1"/>
  <c r="D22" i="9"/>
  <c r="D17" i="9"/>
  <c r="E19" i="9" l="1"/>
  <c r="E15" i="9" l="1"/>
  <c r="E16" i="9"/>
  <c r="G16" i="9" l="1"/>
  <c r="E20" i="9"/>
  <c r="E22" i="9"/>
  <c r="E17" i="9"/>
  <c r="G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er en graf som viser hvordan inntjeningen til egenkapitalen avhenger av gjeldsgraden ved høy kontra lav gjeld. Fet font angir inngangsverdi, dvs. data du må legge inn. Vanlig font betyr utgangsverdi, dvs. beregnede tall. Modellen er brukt i figur 8.1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 xml:space="preserve">Her beregnes nåverdiprofil for oppgitt egenkapitalstrøm og totalkapitalstrøm. Fet font angir inngangsverdi, dvs. data du må legge inn. Vanlig font betyr utgangsverdi, dvs. beregnede tall. Modellen er brukt i figur 8.2.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Beregning av egenkapitalstrøm etter skatt basert på data om kontanstrøm fra driften etter skatt, låneopptak, avdragstid, rentesats og skattesats. Fet font angir inngangsverdi, dvs. data du må legge inn. Vanlig font betyr utgangsverdi, dvs. beregnede tall. Modellen brukes i tabell 8.7.</t>
        </r>
        <r>
          <rPr>
            <sz val="8"/>
            <color indexed="81"/>
            <rFont val="Tahoma"/>
            <family val="2"/>
          </rPr>
          <t xml:space="preserve">
</t>
        </r>
      </text>
    </comment>
  </commentList>
</comments>
</file>

<file path=xl/sharedStrings.xml><?xml version="1.0" encoding="utf-8"?>
<sst xmlns="http://schemas.openxmlformats.org/spreadsheetml/2006/main" count="54" uniqueCount="33">
  <si>
    <t xml:space="preserve"> </t>
  </si>
  <si>
    <t>Oppgangstid</t>
  </si>
  <si>
    <t>Nedgangstid</t>
  </si>
  <si>
    <t>Lav gjeld</t>
  </si>
  <si>
    <t>Høy gjeld</t>
  </si>
  <si>
    <t>Investering</t>
  </si>
  <si>
    <t>Låneopptak</t>
  </si>
  <si>
    <t>Avdrag</t>
  </si>
  <si>
    <t>Lånerente</t>
  </si>
  <si>
    <t>Lånebeløp</t>
  </si>
  <si>
    <t>Avdragstid</t>
  </si>
  <si>
    <t>Annuitet</t>
  </si>
  <si>
    <t>Restlån</t>
  </si>
  <si>
    <t>Renter etter skatt</t>
  </si>
  <si>
    <t>Skattesats</t>
  </si>
  <si>
    <t>Egenkapitalstrøm</t>
  </si>
  <si>
    <t>EK</t>
  </si>
  <si>
    <t>Hjelpelinjer:</t>
  </si>
  <si>
    <t>Rente+avdrag</t>
  </si>
  <si>
    <t>TK</t>
  </si>
  <si>
    <t>Totalkapitalmetoden</t>
  </si>
  <si>
    <t>Egenkapitalmetoden</t>
  </si>
  <si>
    <t>Kapitalkostnad</t>
  </si>
  <si>
    <t>Nåverdi ved valgte kapitalkostnader</t>
  </si>
  <si>
    <t>Kontantstrøm fra driften (mill. kroner)</t>
  </si>
  <si>
    <t>Renter</t>
  </si>
  <si>
    <t>Kontantstrøm fra driften</t>
  </si>
  <si>
    <t>etter skatt</t>
  </si>
  <si>
    <t>År</t>
  </si>
  <si>
    <t>Internrente</t>
  </si>
  <si>
    <t>Les dette</t>
  </si>
  <si>
    <t>Kontanstrøm</t>
  </si>
  <si>
    <t>Nåverdi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</si>
</sst>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9" x14ac:knownFonts="1">
    <font>
      <sz val="10"/>
      <name val="Arial"/>
    </font>
    <font>
      <sz val="8"/>
      <name val="Arial"/>
      <family val="2"/>
    </font>
    <font>
      <b/>
      <sz val="11"/>
      <name val="Times New Roman"/>
      <family val="1"/>
    </font>
    <font>
      <sz val="11"/>
      <color indexed="81"/>
      <name val="Times New Roman"/>
      <family val="1"/>
    </font>
    <font>
      <sz val="8"/>
      <color indexed="81"/>
      <name val="Tahoma"/>
      <family val="2"/>
    </font>
    <font>
      <sz val="11"/>
      <name val="Times New Roman"/>
      <family val="1"/>
    </font>
    <font>
      <sz val="11"/>
      <color indexed="57"/>
      <name val="Times New Roman"/>
      <family val="1"/>
    </font>
    <font>
      <sz val="11"/>
      <color indexed="10"/>
      <name val="Times New Roman"/>
      <family val="1"/>
    </font>
    <font>
      <i/>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s>
  <cellStyleXfs count="1">
    <xf numFmtId="0" fontId="0" fillId="0" borderId="0"/>
  </cellStyleXfs>
  <cellXfs count="34">
    <xf numFmtId="0" fontId="0" fillId="0" borderId="0" xfId="0"/>
    <xf numFmtId="0" fontId="2" fillId="0" borderId="0" xfId="0" applyFont="1"/>
    <xf numFmtId="2" fontId="5" fillId="0" borderId="0" xfId="0" applyNumberFormat="1" applyFont="1" applyAlignment="1">
      <alignment horizontal="right"/>
    </xf>
    <xf numFmtId="2" fontId="5" fillId="0" borderId="0" xfId="0" applyNumberFormat="1" applyFont="1"/>
    <xf numFmtId="2" fontId="6" fillId="0" borderId="0" xfId="0" applyNumberFormat="1" applyFont="1"/>
    <xf numFmtId="1" fontId="7" fillId="0" borderId="0" xfId="0" applyNumberFormat="1" applyFont="1"/>
    <xf numFmtId="0" fontId="5" fillId="0" borderId="0" xfId="0" applyFont="1"/>
    <xf numFmtId="0" fontId="5" fillId="0" borderId="1" xfId="0" applyFont="1" applyBorder="1"/>
    <xf numFmtId="2" fontId="5" fillId="0" borderId="1" xfId="0" applyNumberFormat="1" applyFont="1" applyBorder="1" applyAlignment="1">
      <alignment horizontal="right"/>
    </xf>
    <xf numFmtId="1" fontId="2" fillId="0" borderId="0" xfId="0" applyNumberFormat="1" applyFont="1" applyAlignment="1">
      <alignment horizontal="right"/>
    </xf>
    <xf numFmtId="1" fontId="2" fillId="0" borderId="1" xfId="0" applyNumberFormat="1" applyFont="1" applyBorder="1" applyAlignment="1">
      <alignment horizontal="right"/>
    </xf>
    <xf numFmtId="0" fontId="5" fillId="0" borderId="3" xfId="0" applyFont="1" applyBorder="1"/>
    <xf numFmtId="1" fontId="2" fillId="0" borderId="3" xfId="0" applyNumberFormat="1" applyFont="1" applyBorder="1" applyAlignment="1">
      <alignment horizontal="right"/>
    </xf>
    <xf numFmtId="0" fontId="8" fillId="0" borderId="0" xfId="0" applyFont="1"/>
    <xf numFmtId="0" fontId="5" fillId="0" borderId="0" xfId="0" applyFont="1" applyAlignment="1">
      <alignment horizontal="right"/>
    </xf>
    <xf numFmtId="3" fontId="2" fillId="0" borderId="0" xfId="0" applyNumberFormat="1" applyFont="1"/>
    <xf numFmtId="0" fontId="5" fillId="0" borderId="1" xfId="0" applyFont="1" applyBorder="1" applyAlignment="1">
      <alignment horizontal="right"/>
    </xf>
    <xf numFmtId="164" fontId="5" fillId="0" borderId="0" xfId="0" applyNumberFormat="1" applyFont="1"/>
    <xf numFmtId="0" fontId="5" fillId="0" borderId="2" xfId="0" applyFont="1" applyBorder="1"/>
    <xf numFmtId="164" fontId="5" fillId="0" borderId="2" xfId="0" applyNumberFormat="1" applyFont="1" applyBorder="1"/>
    <xf numFmtId="0" fontId="5" fillId="0" borderId="0" xfId="0" applyFont="1" applyAlignment="1">
      <alignment horizontal="center"/>
    </xf>
    <xf numFmtId="3" fontId="2" fillId="0" borderId="0" xfId="0" applyNumberFormat="1" applyFont="1" applyAlignment="1">
      <alignment horizontal="right"/>
    </xf>
    <xf numFmtId="4" fontId="2" fillId="0" borderId="0" xfId="0" applyNumberFormat="1" applyFont="1" applyAlignment="1">
      <alignment horizontal="right"/>
    </xf>
    <xf numFmtId="0" fontId="2" fillId="0" borderId="0" xfId="0" applyFont="1" applyAlignment="1">
      <alignment horizontal="right"/>
    </xf>
    <xf numFmtId="3" fontId="5" fillId="0" borderId="0" xfId="0" applyNumberFormat="1" applyFont="1" applyAlignment="1">
      <alignment horizontal="center"/>
    </xf>
    <xf numFmtId="3" fontId="5" fillId="0" borderId="1" xfId="0" applyNumberFormat="1" applyFont="1" applyBorder="1" applyAlignment="1">
      <alignment horizontal="right"/>
    </xf>
    <xf numFmtId="3" fontId="5" fillId="0" borderId="0" xfId="0" applyNumberFormat="1" applyFont="1" applyAlignment="1">
      <alignment horizontal="right"/>
    </xf>
    <xf numFmtId="9" fontId="5" fillId="0" borderId="0" xfId="0" applyNumberFormat="1" applyFont="1"/>
    <xf numFmtId="3" fontId="5" fillId="0" borderId="0" xfId="0" applyNumberFormat="1" applyFont="1"/>
    <xf numFmtId="0" fontId="5" fillId="0" borderId="4" xfId="0" applyFont="1" applyBorder="1"/>
    <xf numFmtId="3" fontId="5" fillId="0" borderId="0" xfId="0" applyNumberFormat="1" applyFont="1" applyBorder="1" applyAlignment="1">
      <alignment horizontal="right"/>
    </xf>
    <xf numFmtId="0" fontId="5" fillId="0" borderId="0" xfId="0" applyFont="1" applyBorder="1"/>
    <xf numFmtId="3" fontId="5" fillId="0" borderId="2" xfId="0" applyNumberFormat="1" applyFont="1" applyBorder="1" applyAlignment="1">
      <alignment horizontal="right"/>
    </xf>
    <xf numFmtId="3"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val>
            <c:numRef>
              <c:f>'Figur 8.1'!#REF!</c:f>
              <c:numCache>
                <c:formatCode>General</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0"/>
          <c:extLst>
            <c:ext xmlns:c15="http://schemas.microsoft.com/office/drawing/2012/chart" uri="{02D57815-91ED-43cb-92C2-25804820EDAC}">
              <c15:filteredCategoryTitle>
                <c15:cat>
                  <c:numRef>
                    <c:extLst>
                      <c:ext uri="{02D57815-91ED-43cb-92C2-25804820EDAC}">
                        <c15:formulaRef>
                          <c15:sqref>'Figur 8.1'!#REF!</c15:sqref>
                        </c15:formulaRef>
                      </c:ext>
                    </c:extLst>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15:cat>
              </c15:filteredCategoryTitle>
            </c:ext>
            <c:ext xmlns:c16="http://schemas.microsoft.com/office/drawing/2014/chart" uri="{C3380CC4-5D6E-409C-BE32-E72D297353CC}">
              <c16:uniqueId val="{00000000-2086-4319-A2A2-496EA7F47CCC}"/>
            </c:ext>
          </c:extLst>
        </c:ser>
        <c:dLbls>
          <c:showLegendKey val="0"/>
          <c:showVal val="0"/>
          <c:showCatName val="0"/>
          <c:showSerName val="0"/>
          <c:showPercent val="0"/>
          <c:showBubbleSize val="0"/>
        </c:dLbls>
        <c:smooth val="0"/>
        <c:axId val="260242272"/>
        <c:axId val="1"/>
      </c:lineChart>
      <c:catAx>
        <c:axId val="26024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nb-NO"/>
                  <a:t>Kapitalkostnad, %</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50" b="0" i="0" u="none" strike="noStrike" baseline="0">
                    <a:solidFill>
                      <a:srgbClr val="000000"/>
                    </a:solidFill>
                    <a:latin typeface="Times New Roman"/>
                    <a:ea typeface="Times New Roman"/>
                    <a:cs typeface="Times New Roman"/>
                  </a:defRPr>
                </a:pPr>
                <a:r>
                  <a:rPr lang="nb-NO"/>
                  <a:t>Nåverdi (mill. kr)</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Times New Roman"/>
                <a:ea typeface="Times New Roman"/>
                <a:cs typeface="Times New Roman"/>
              </a:defRPr>
            </a:pPr>
            <a:endParaRPr lang="nb-NO"/>
          </a:p>
        </c:txPr>
        <c:crossAx val="26024227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15274949083504"/>
          <c:y val="9.4545454545454544E-2"/>
          <c:w val="0.59063136456211818"/>
          <c:h val="0.65454545454545454"/>
        </c:manualLayout>
      </c:layout>
      <c:lineChart>
        <c:grouping val="standard"/>
        <c:varyColors val="0"/>
        <c:ser>
          <c:idx val="0"/>
          <c:order val="0"/>
          <c:tx>
            <c:strRef>
              <c:f>'Figur 8.1'!$A$4</c:f>
              <c:strCache>
                <c:ptCount val="1"/>
                <c:pt idx="0">
                  <c:v>Lav gjeld</c:v>
                </c:pt>
              </c:strCache>
            </c:strRef>
          </c:tx>
          <c:spPr>
            <a:ln w="12700">
              <a:solidFill>
                <a:srgbClr val="000080"/>
              </a:solidFill>
              <a:prstDash val="solid"/>
            </a:ln>
          </c:spPr>
          <c:marker>
            <c:symbol val="none"/>
          </c:marker>
          <c:cat>
            <c:numRef>
              <c:f>'Figur 8.1'!$B$6:$C$6</c:f>
              <c:numCache>
                <c:formatCode>0</c:formatCode>
                <c:ptCount val="2"/>
                <c:pt idx="0">
                  <c:v>9</c:v>
                </c:pt>
                <c:pt idx="1">
                  <c:v>30</c:v>
                </c:pt>
              </c:numCache>
            </c:numRef>
          </c:cat>
          <c:val>
            <c:numRef>
              <c:f>'Figur 8.1'!$B$4:$C$4</c:f>
              <c:numCache>
                <c:formatCode>0</c:formatCode>
                <c:ptCount val="2"/>
                <c:pt idx="0">
                  <c:v>6</c:v>
                </c:pt>
                <c:pt idx="1">
                  <c:v>66</c:v>
                </c:pt>
              </c:numCache>
            </c:numRef>
          </c:val>
          <c:smooth val="0"/>
          <c:extLst>
            <c:ext xmlns:c16="http://schemas.microsoft.com/office/drawing/2014/chart" uri="{C3380CC4-5D6E-409C-BE32-E72D297353CC}">
              <c16:uniqueId val="{00000000-6E5F-4C5E-B1B3-BB7D630A10D8}"/>
            </c:ext>
          </c:extLst>
        </c:ser>
        <c:ser>
          <c:idx val="1"/>
          <c:order val="1"/>
          <c:tx>
            <c:strRef>
              <c:f>'Figur 8.1'!$A$5</c:f>
              <c:strCache>
                <c:ptCount val="1"/>
                <c:pt idx="0">
                  <c:v>Høy gjeld</c:v>
                </c:pt>
              </c:strCache>
            </c:strRef>
          </c:tx>
          <c:spPr>
            <a:ln w="12700">
              <a:solidFill>
                <a:srgbClr val="FF00FF"/>
              </a:solidFill>
              <a:prstDash val="solid"/>
            </a:ln>
          </c:spPr>
          <c:marker>
            <c:symbol val="none"/>
          </c:marker>
          <c:cat>
            <c:numRef>
              <c:f>'Figur 8.1'!$B$6:$C$6</c:f>
              <c:numCache>
                <c:formatCode>0</c:formatCode>
                <c:ptCount val="2"/>
                <c:pt idx="0">
                  <c:v>9</c:v>
                </c:pt>
                <c:pt idx="1">
                  <c:v>30</c:v>
                </c:pt>
              </c:numCache>
            </c:numRef>
          </c:cat>
          <c:val>
            <c:numRef>
              <c:f>'Figur 8.1'!$B$5:$C$5</c:f>
              <c:numCache>
                <c:formatCode>0</c:formatCode>
                <c:ptCount val="2"/>
                <c:pt idx="0">
                  <c:v>0</c:v>
                </c:pt>
                <c:pt idx="1">
                  <c:v>160</c:v>
                </c:pt>
              </c:numCache>
            </c:numRef>
          </c:val>
          <c:smooth val="0"/>
          <c:extLst>
            <c:ext xmlns:c16="http://schemas.microsoft.com/office/drawing/2014/chart" uri="{C3380CC4-5D6E-409C-BE32-E72D297353CC}">
              <c16:uniqueId val="{00000001-6E5F-4C5E-B1B3-BB7D630A10D8}"/>
            </c:ext>
          </c:extLst>
        </c:ser>
        <c:dLbls>
          <c:showLegendKey val="0"/>
          <c:showVal val="0"/>
          <c:showCatName val="0"/>
          <c:showSerName val="0"/>
          <c:showPercent val="0"/>
          <c:showBubbleSize val="0"/>
        </c:dLbls>
        <c:smooth val="0"/>
        <c:axId val="235957104"/>
        <c:axId val="1"/>
      </c:lineChart>
      <c:catAx>
        <c:axId val="235957104"/>
        <c:scaling>
          <c:orientation val="minMax"/>
        </c:scaling>
        <c:delete val="0"/>
        <c:axPos val="b"/>
        <c:title>
          <c:tx>
            <c:rich>
              <a:bodyPr/>
              <a:lstStyle/>
              <a:p>
                <a:pPr>
                  <a:defRPr/>
                </a:pPr>
                <a:r>
                  <a:rPr lang="nb-NO"/>
                  <a:t>Kontantstrøm fra driften (mill. kr)</a:t>
                </a:r>
              </a:p>
            </c:rich>
          </c:tx>
          <c:layout>
            <c:manualLayout>
              <c:xMode val="edge"/>
              <c:yMode val="edge"/>
              <c:x val="0.27291247403007629"/>
              <c:y val="0.861818109238246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1"/>
        <c:tickMarkSkip val="1"/>
        <c:noMultiLvlLbl val="0"/>
      </c:catAx>
      <c:valAx>
        <c:axId val="1"/>
        <c:scaling>
          <c:orientation val="minMax"/>
          <c:max val="200"/>
        </c:scaling>
        <c:delete val="0"/>
        <c:axPos val="l"/>
        <c:title>
          <c:tx>
            <c:rich>
              <a:bodyPr/>
              <a:lstStyle/>
              <a:p>
                <a:pPr>
                  <a:defRPr/>
                </a:pPr>
                <a:r>
                  <a:rPr lang="nb-NO"/>
                  <a:t>EK-inntjening (i øre) pr. investert EK-krone</a:t>
                </a:r>
              </a:p>
            </c:rich>
          </c:tx>
          <c:layout>
            <c:manualLayout>
              <c:xMode val="edge"/>
              <c:yMode val="edge"/>
              <c:x val="1.276359065538644E-2"/>
              <c:y val="6.1818109238246356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235957104"/>
        <c:crosses val="autoZero"/>
        <c:crossBetween val="midCat"/>
        <c:majorUnit val="40"/>
      </c:valAx>
      <c:spPr>
        <a:noFill/>
        <a:ln w="25400">
          <a:noFill/>
        </a:ln>
      </c:spPr>
    </c:plotArea>
    <c:legend>
      <c:legendPos val="r"/>
      <c:layout>
        <c:manualLayout>
          <c:xMode val="edge"/>
          <c:yMode val="edge"/>
          <c:x val="0.80448056896113784"/>
          <c:y val="0.34545472690438411"/>
          <c:w val="0.17922614511895696"/>
          <c:h val="0.3276177359959283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8.2'!$B$12</c:f>
              <c:strCache>
                <c:ptCount val="1"/>
                <c:pt idx="0">
                  <c:v>Egenkapitalmetoden</c:v>
                </c:pt>
              </c:strCache>
            </c:strRef>
          </c:tx>
          <c:spPr>
            <a:ln w="28575" cap="rnd">
              <a:solidFill>
                <a:schemeClr val="accent1"/>
              </a:solidFill>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8.2'!$B$13:$B$21</c:f>
              <c:numCache>
                <c:formatCode>#\ ##0_ ;\-#\ ##0\ </c:formatCode>
                <c:ptCount val="9"/>
                <c:pt idx="0">
                  <c:v>3109</c:v>
                </c:pt>
                <c:pt idx="1">
                  <c:v>2719.0880581375186</c:v>
                </c:pt>
                <c:pt idx="2">
                  <c:v>2352.5119481110596</c:v>
                </c:pt>
                <c:pt idx="3">
                  <c:v>2007.3869704521167</c:v>
                </c:pt>
                <c:pt idx="4">
                  <c:v>1682.0162068790323</c:v>
                </c:pt>
                <c:pt idx="5">
                  <c:v>1374.8685199098418</c:v>
                </c:pt>
                <c:pt idx="6">
                  <c:v>1084.5594934402307</c:v>
                </c:pt>
                <c:pt idx="7">
                  <c:v>809.83487496827547</c:v>
                </c:pt>
                <c:pt idx="8">
                  <c:v>549.55615236377162</c:v>
                </c:pt>
              </c:numCache>
            </c:numRef>
          </c:val>
          <c:smooth val="0"/>
          <c:extLst>
            <c:ext xmlns:c16="http://schemas.microsoft.com/office/drawing/2014/chart" uri="{C3380CC4-5D6E-409C-BE32-E72D297353CC}">
              <c16:uniqueId val="{00000000-2FEA-4A93-8689-8FED6A27C767}"/>
            </c:ext>
          </c:extLst>
        </c:ser>
        <c:ser>
          <c:idx val="1"/>
          <c:order val="1"/>
          <c:tx>
            <c:strRef>
              <c:f>'Figur 8.2'!$C$12</c:f>
              <c:strCache>
                <c:ptCount val="1"/>
                <c:pt idx="0">
                  <c:v>Totalkapitalmetoden</c:v>
                </c:pt>
              </c:strCache>
            </c:strRef>
          </c:tx>
          <c:spPr>
            <a:ln w="28575" cap="rnd">
              <a:solidFill>
                <a:schemeClr val="accent2"/>
              </a:solidFill>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8.2'!$C$13:$C$21</c:f>
              <c:numCache>
                <c:formatCode>#\ ##0_ ;\-#\ ##0\ </c:formatCode>
                <c:ptCount val="9"/>
                <c:pt idx="0">
                  <c:v>4000</c:v>
                </c:pt>
                <c:pt idx="1">
                  <c:v>3109.1360034979007</c:v>
                </c:pt>
                <c:pt idx="2">
                  <c:v>2273.2703686845671</c:v>
                </c:pt>
                <c:pt idx="3">
                  <c:v>1487.8725390758773</c:v>
                </c:pt>
                <c:pt idx="4">
                  <c:v>748.86958288878668</c:v>
                </c:pt>
                <c:pt idx="5">
                  <c:v>52.592036063106207</c:v>
                </c:pt>
                <c:pt idx="6">
                  <c:v>-604.27295918367963</c:v>
                </c:pt>
                <c:pt idx="7">
                  <c:v>-1224.7223167182383</c:v>
                </c:pt>
                <c:pt idx="8">
                  <c:v>-1811.4723850916344</c:v>
                </c:pt>
              </c:numCache>
            </c:numRef>
          </c:val>
          <c:smooth val="0"/>
          <c:extLst>
            <c:ext xmlns:c16="http://schemas.microsoft.com/office/drawing/2014/chart" uri="{C3380CC4-5D6E-409C-BE32-E72D297353CC}">
              <c16:uniqueId val="{00000001-2FEA-4A93-8689-8FED6A27C767}"/>
            </c:ext>
          </c:extLst>
        </c:ser>
        <c:ser>
          <c:idx val="2"/>
          <c:order val="2"/>
          <c:tx>
            <c:strRef>
              <c:f>'Figur 8.2'!$D$12</c:f>
              <c:strCache>
                <c:ptCount val="1"/>
                <c:pt idx="0">
                  <c:v>Nåverdi ved valgte kapitalkostnader</c:v>
                </c:pt>
              </c:strCache>
            </c:strRef>
          </c:tx>
          <c:spPr>
            <a:ln w="28575" cap="rnd">
              <a:solidFill>
                <a:schemeClr val="accent1"/>
              </a:solidFill>
              <a:prstDash val="sysDash"/>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8.2'!$D$13:$D$21</c:f>
              <c:numCache>
                <c:formatCode>#\ ##0_ ;\-#\ ##0\ </c:formatCode>
                <c:ptCount val="9"/>
                <c:pt idx="0">
                  <c:v>1400</c:v>
                </c:pt>
                <c:pt idx="1">
                  <c:v>1400</c:v>
                </c:pt>
                <c:pt idx="2">
                  <c:v>1400</c:v>
                </c:pt>
                <c:pt idx="3">
                  <c:v>1400</c:v>
                </c:pt>
                <c:pt idx="4">
                  <c:v>1400</c:v>
                </c:pt>
                <c:pt idx="5">
                  <c:v>1400</c:v>
                </c:pt>
                <c:pt idx="6">
                  <c:v>1400</c:v>
                </c:pt>
                <c:pt idx="7">
                  <c:v>1400</c:v>
                </c:pt>
                <c:pt idx="8">
                  <c:v>1400</c:v>
                </c:pt>
              </c:numCache>
            </c:numRef>
          </c:val>
          <c:smooth val="0"/>
          <c:extLst>
            <c:ext xmlns:c16="http://schemas.microsoft.com/office/drawing/2014/chart" uri="{C3380CC4-5D6E-409C-BE32-E72D297353CC}">
              <c16:uniqueId val="{00000002-2FEA-4A93-8689-8FED6A27C767}"/>
            </c:ext>
          </c:extLst>
        </c:ser>
        <c:dLbls>
          <c:showLegendKey val="0"/>
          <c:showVal val="0"/>
          <c:showCatName val="0"/>
          <c:showSerName val="0"/>
          <c:showPercent val="0"/>
          <c:showBubbleSize val="0"/>
        </c:dLbls>
        <c:smooth val="0"/>
        <c:axId val="235956120"/>
        <c:axId val="1"/>
      </c:lineChart>
      <c:catAx>
        <c:axId val="235956120"/>
        <c:scaling>
          <c:orientation val="minMax"/>
        </c:scaling>
        <c:delete val="0"/>
        <c:axPos val="b"/>
        <c:title>
          <c:tx>
            <c:rich>
              <a:bodyPr rot="0" vert="horz"/>
              <a:lstStyle/>
              <a:p>
                <a:pPr>
                  <a:defRPr/>
                </a:pPr>
                <a:r>
                  <a:rPr lang="en-US"/>
                  <a:t>Kapitalkostnad (%)</a:t>
                </a:r>
              </a:p>
            </c:rich>
          </c:tx>
          <c:overlay val="0"/>
          <c:spPr>
            <a:noFill/>
            <a:ln w="25400">
              <a:noFill/>
            </a:ln>
          </c:spPr>
        </c:title>
        <c:numFmt formatCode="General" sourceLinked="1"/>
        <c:majorTickMark val="out"/>
        <c:minorTickMark val="none"/>
        <c:tickLblPos val="nextTo"/>
        <c:spPr>
          <a:noFill/>
          <a:ln w="9525" cap="flat" cmpd="sng" algn="ctr">
            <a:solidFill>
              <a:schemeClr val="accent1"/>
            </a:solidFill>
            <a:round/>
          </a:ln>
          <a:effectLst/>
        </c:spPr>
        <c:txPr>
          <a:bodyPr rot="-60000000" vert="horz"/>
          <a:lstStyle/>
          <a:p>
            <a:pPr>
              <a:defRPr/>
            </a:pPr>
            <a:endParaRPr lang="nb-NO"/>
          </a:p>
        </c:txPr>
        <c:crossAx val="1"/>
        <c:crosses val="autoZero"/>
        <c:auto val="1"/>
        <c:lblAlgn val="ctr"/>
        <c:lblOffset val="100"/>
        <c:noMultiLvlLbl val="0"/>
      </c:catAx>
      <c:valAx>
        <c:axId val="1"/>
        <c:scaling>
          <c:orientation val="minMax"/>
          <c:max val="5000"/>
          <c:min val="-2000"/>
        </c:scaling>
        <c:delete val="0"/>
        <c:axPos val="l"/>
        <c:majorGridlines/>
        <c:title>
          <c:tx>
            <c:rich>
              <a:bodyPr rot="-5400000" vert="horz"/>
              <a:lstStyle/>
              <a:p>
                <a:pPr>
                  <a:defRPr/>
                </a:pPr>
                <a:r>
                  <a:rPr lang="en-US"/>
                  <a:t>Nåverdi (tusen kroner)</a:t>
                </a:r>
              </a:p>
            </c:rich>
          </c:tx>
          <c:overlay val="0"/>
          <c:spPr>
            <a:noFill/>
            <a:ln w="25400">
              <a:noFill/>
            </a:ln>
          </c:spPr>
        </c:title>
        <c:numFmt formatCode="#\ ##0_ ;\-#\ ##0\ " sourceLinked="1"/>
        <c:majorTickMark val="out"/>
        <c:minorTickMark val="none"/>
        <c:tickLblPos val="nextTo"/>
        <c:spPr>
          <a:noFill/>
          <a:ln>
            <a:solidFill>
              <a:schemeClr val="accent1"/>
            </a:solidFill>
          </a:ln>
          <a:effectLst/>
        </c:spPr>
        <c:txPr>
          <a:bodyPr rot="-60000000" vert="horz"/>
          <a:lstStyle/>
          <a:p>
            <a:pPr>
              <a:defRPr/>
            </a:pPr>
            <a:endParaRPr lang="nb-NO"/>
          </a:p>
        </c:txPr>
        <c:crossAx val="235956120"/>
        <c:crossesAt val="1"/>
        <c:crossBetween val="midCat"/>
      </c:valAx>
      <c:spPr>
        <a:noFill/>
        <a:ln w="25400">
          <a:noFill/>
        </a:ln>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190500</xdr:colOff>
      <xdr:row>0</xdr:row>
      <xdr:rowOff>0</xdr:rowOff>
    </xdr:from>
    <xdr:to>
      <xdr:col>22</xdr:col>
      <xdr:colOff>47625</xdr:colOff>
      <xdr:row>0</xdr:row>
      <xdr:rowOff>0</xdr:rowOff>
    </xdr:to>
    <xdr:graphicFrame macro="">
      <xdr:nvGraphicFramePr>
        <xdr:cNvPr id="2125" name="Chart 2">
          <a:extLst>
            <a:ext uri="{FF2B5EF4-FFF2-40B4-BE49-F238E27FC236}">
              <a16:creationId xmlns:a16="http://schemas.microsoft.com/office/drawing/2014/main" id="{00000000-0008-0000-0000-00004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7</xdr:row>
      <xdr:rowOff>57150</xdr:rowOff>
    </xdr:from>
    <xdr:to>
      <xdr:col>3</xdr:col>
      <xdr:colOff>590550</xdr:colOff>
      <xdr:row>26</xdr:row>
      <xdr:rowOff>142875</xdr:rowOff>
    </xdr:to>
    <xdr:graphicFrame macro="">
      <xdr:nvGraphicFramePr>
        <xdr:cNvPr id="2126" name="Chart 3">
          <a:extLst>
            <a:ext uri="{FF2B5EF4-FFF2-40B4-BE49-F238E27FC236}">
              <a16:creationId xmlns:a16="http://schemas.microsoft.com/office/drawing/2014/main" id="{00000000-0008-0000-0000-00004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21</xdr:row>
      <xdr:rowOff>114300</xdr:rowOff>
    </xdr:from>
    <xdr:to>
      <xdr:col>4</xdr:col>
      <xdr:colOff>981075</xdr:colOff>
      <xdr:row>38</xdr:row>
      <xdr:rowOff>104775</xdr:rowOff>
    </xdr:to>
    <xdr:graphicFrame macro="">
      <xdr:nvGraphicFramePr>
        <xdr:cNvPr id="25633" name="Chart 1">
          <a:extLst>
            <a:ext uri="{FF2B5EF4-FFF2-40B4-BE49-F238E27FC236}">
              <a16:creationId xmlns:a16="http://schemas.microsoft.com/office/drawing/2014/main" id="{00000000-0008-0000-0100-000021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tabSelected="1" zoomScaleNormal="100" workbookViewId="0">
      <selection activeCell="A2" sqref="A2"/>
    </sheetView>
  </sheetViews>
  <sheetFormatPr baseColWidth="10" defaultColWidth="9.140625" defaultRowHeight="15" x14ac:dyDescent="0.25"/>
  <cols>
    <col min="1" max="1" width="30" style="6" customWidth="1"/>
    <col min="2" max="2" width="14.140625" style="2" customWidth="1"/>
    <col min="3" max="3" width="14.28515625" style="2" customWidth="1"/>
    <col min="4" max="5" width="9.140625" style="3"/>
    <col min="6" max="6" width="9.140625" style="4"/>
    <col min="7" max="7" width="9.140625" style="5"/>
    <col min="8" max="11" width="9.140625" style="3"/>
    <col min="12" max="16384" width="9.140625" style="6"/>
  </cols>
  <sheetData>
    <row r="1" spans="1:3" x14ac:dyDescent="0.25">
      <c r="A1" s="1" t="s">
        <v>30</v>
      </c>
    </row>
    <row r="2" spans="1:3" x14ac:dyDescent="0.25">
      <c r="A2" s="1"/>
    </row>
    <row r="3" spans="1:3" x14ac:dyDescent="0.25">
      <c r="A3" s="7"/>
      <c r="B3" s="8" t="s">
        <v>2</v>
      </c>
      <c r="C3" s="8" t="s">
        <v>1</v>
      </c>
    </row>
    <row r="4" spans="1:3" x14ac:dyDescent="0.25">
      <c r="A4" s="6" t="s">
        <v>3</v>
      </c>
      <c r="B4" s="9">
        <v>6</v>
      </c>
      <c r="C4" s="9">
        <v>66</v>
      </c>
    </row>
    <row r="5" spans="1:3" x14ac:dyDescent="0.25">
      <c r="A5" s="7" t="s">
        <v>4</v>
      </c>
      <c r="B5" s="10">
        <v>0</v>
      </c>
      <c r="C5" s="10">
        <v>160</v>
      </c>
    </row>
    <row r="6" spans="1:3" ht="15.75" thickBot="1" x14ac:dyDescent="0.3">
      <c r="A6" s="11" t="s">
        <v>24</v>
      </c>
      <c r="B6" s="12">
        <v>9</v>
      </c>
      <c r="C6" s="12">
        <v>30</v>
      </c>
    </row>
    <row r="7" spans="1:3" ht="15.75" thickTop="1" x14ac:dyDescent="0.25"/>
  </sheetData>
  <phoneticPr fontId="1" type="noConversion"/>
  <pageMargins left="0.75" right="0.75" top="1" bottom="1" header="0.5" footer="0.5"/>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opLeftCell="A7" zoomScaleNormal="100" workbookViewId="0">
      <selection activeCell="F31" sqref="F31"/>
    </sheetView>
  </sheetViews>
  <sheetFormatPr baseColWidth="10" defaultColWidth="9.140625" defaultRowHeight="15" x14ac:dyDescent="0.25"/>
  <cols>
    <col min="1" max="1" width="12.5703125" style="6" customWidth="1"/>
    <col min="2" max="2" width="17.42578125" style="6" customWidth="1"/>
    <col min="3" max="3" width="18.140625" style="6" customWidth="1"/>
    <col min="4" max="4" width="28.140625" style="6" customWidth="1"/>
    <col min="5" max="5" width="28" style="6" customWidth="1"/>
    <col min="6" max="6" width="29.28515625" style="6" customWidth="1"/>
    <col min="7" max="16384" width="9.140625" style="6"/>
  </cols>
  <sheetData>
    <row r="1" spans="1:6" x14ac:dyDescent="0.25">
      <c r="A1" s="1" t="s">
        <v>30</v>
      </c>
    </row>
    <row r="2" spans="1:6" x14ac:dyDescent="0.25">
      <c r="A2" s="1"/>
    </row>
    <row r="4" spans="1:6" x14ac:dyDescent="0.25">
      <c r="A4" s="13" t="s">
        <v>31</v>
      </c>
    </row>
    <row r="5" spans="1:6" x14ac:dyDescent="0.25">
      <c r="A5" s="14" t="s">
        <v>16</v>
      </c>
      <c r="B5" s="14" t="s">
        <v>19</v>
      </c>
    </row>
    <row r="6" spans="1:6" x14ac:dyDescent="0.25">
      <c r="A6" s="15">
        <v>-8000</v>
      </c>
      <c r="B6" s="15">
        <v>-20000</v>
      </c>
    </row>
    <row r="7" spans="1:6" x14ac:dyDescent="0.25">
      <c r="A7" s="15">
        <v>4755</v>
      </c>
      <c r="B7" s="15">
        <v>9000</v>
      </c>
    </row>
    <row r="8" spans="1:6" x14ac:dyDescent="0.25">
      <c r="A8" s="15">
        <v>3704</v>
      </c>
      <c r="B8" s="15">
        <v>8000</v>
      </c>
    </row>
    <row r="9" spans="1:6" x14ac:dyDescent="0.25">
      <c r="A9" s="15">
        <v>2650</v>
      </c>
      <c r="B9" s="15">
        <v>7000</v>
      </c>
    </row>
    <row r="11" spans="1:6" x14ac:dyDescent="0.25">
      <c r="A11" s="13" t="s">
        <v>32</v>
      </c>
    </row>
    <row r="12" spans="1:6" x14ac:dyDescent="0.25">
      <c r="A12" s="16" t="s">
        <v>22</v>
      </c>
      <c r="B12" s="16" t="s">
        <v>21</v>
      </c>
      <c r="C12" s="16" t="s">
        <v>20</v>
      </c>
      <c r="D12" s="16" t="s">
        <v>23</v>
      </c>
    </row>
    <row r="13" spans="1:6" x14ac:dyDescent="0.25">
      <c r="B13" s="17">
        <f>$A$6+NPV(F13/100,$A$7:$A$9)</f>
        <v>3109</v>
      </c>
      <c r="C13" s="17">
        <f>$B$6+NPV(F13/100,B$7:B$9)</f>
        <v>4000</v>
      </c>
      <c r="D13" s="17">
        <v>1400</v>
      </c>
      <c r="F13" s="6">
        <v>0</v>
      </c>
    </row>
    <row r="14" spans="1:6" x14ac:dyDescent="0.25">
      <c r="A14" s="6">
        <v>2</v>
      </c>
      <c r="B14" s="17">
        <f t="shared" ref="B14:B21" si="0">$A$6+NPV(A14/100,$A$7:$A$9)</f>
        <v>2719.0880581375186</v>
      </c>
      <c r="C14" s="17">
        <f t="shared" ref="C14:C21" si="1">$B$6+NPV(A14/100,B$7:B$9)</f>
        <v>3109.1360034979007</v>
      </c>
      <c r="D14" s="17">
        <f>D13</f>
        <v>1400</v>
      </c>
    </row>
    <row r="15" spans="1:6" x14ac:dyDescent="0.25">
      <c r="A15" s="6">
        <v>4</v>
      </c>
      <c r="B15" s="17">
        <f t="shared" si="0"/>
        <v>2352.5119481110596</v>
      </c>
      <c r="C15" s="17">
        <f t="shared" si="1"/>
        <v>2273.2703686845671</v>
      </c>
      <c r="D15" s="17">
        <f t="shared" ref="D15:D21" si="2">D14</f>
        <v>1400</v>
      </c>
    </row>
    <row r="16" spans="1:6" x14ac:dyDescent="0.25">
      <c r="A16" s="6">
        <v>6</v>
      </c>
      <c r="B16" s="17">
        <f t="shared" si="0"/>
        <v>2007.3869704521167</v>
      </c>
      <c r="C16" s="17">
        <f t="shared" si="1"/>
        <v>1487.8725390758773</v>
      </c>
      <c r="D16" s="17">
        <f t="shared" si="2"/>
        <v>1400</v>
      </c>
    </row>
    <row r="17" spans="1:5" x14ac:dyDescent="0.25">
      <c r="A17" s="6">
        <v>8</v>
      </c>
      <c r="B17" s="17">
        <f t="shared" si="0"/>
        <v>1682.0162068790323</v>
      </c>
      <c r="C17" s="17">
        <f t="shared" si="1"/>
        <v>748.86958288878668</v>
      </c>
      <c r="D17" s="17">
        <f t="shared" si="2"/>
        <v>1400</v>
      </c>
    </row>
    <row r="18" spans="1:5" x14ac:dyDescent="0.25">
      <c r="A18" s="6">
        <v>10</v>
      </c>
      <c r="B18" s="17">
        <f t="shared" si="0"/>
        <v>1374.8685199098418</v>
      </c>
      <c r="C18" s="17">
        <f t="shared" si="1"/>
        <v>52.592036063106207</v>
      </c>
      <c r="D18" s="17">
        <f t="shared" si="2"/>
        <v>1400</v>
      </c>
    </row>
    <row r="19" spans="1:5" x14ac:dyDescent="0.25">
      <c r="A19" s="6">
        <v>12</v>
      </c>
      <c r="B19" s="17">
        <f t="shared" si="0"/>
        <v>1084.5594934402307</v>
      </c>
      <c r="C19" s="17">
        <f t="shared" si="1"/>
        <v>-604.27295918367963</v>
      </c>
      <c r="D19" s="17">
        <f t="shared" si="2"/>
        <v>1400</v>
      </c>
    </row>
    <row r="20" spans="1:5" x14ac:dyDescent="0.25">
      <c r="A20" s="6">
        <v>14</v>
      </c>
      <c r="B20" s="17">
        <f t="shared" si="0"/>
        <v>809.83487496827547</v>
      </c>
      <c r="C20" s="17">
        <f t="shared" si="1"/>
        <v>-1224.7223167182383</v>
      </c>
      <c r="D20" s="17">
        <f t="shared" si="2"/>
        <v>1400</v>
      </c>
    </row>
    <row r="21" spans="1:5" ht="15.75" thickBot="1" x14ac:dyDescent="0.3">
      <c r="A21" s="18">
        <v>16</v>
      </c>
      <c r="B21" s="19">
        <f t="shared" si="0"/>
        <v>549.55615236377162</v>
      </c>
      <c r="C21" s="19">
        <f t="shared" si="1"/>
        <v>-1811.4723850916344</v>
      </c>
      <c r="D21" s="19">
        <f t="shared" si="2"/>
        <v>1400</v>
      </c>
    </row>
    <row r="22" spans="1:5" ht="15.75" thickTop="1" x14ac:dyDescent="0.25"/>
    <row r="26" spans="1:5" x14ac:dyDescent="0.25">
      <c r="E26" s="6" t="s">
        <v>0</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zoomScaleNormal="100" workbookViewId="0"/>
  </sheetViews>
  <sheetFormatPr baseColWidth="10" defaultColWidth="9.140625" defaultRowHeight="15" x14ac:dyDescent="0.25"/>
  <cols>
    <col min="1" max="1" width="19.5703125" style="6" customWidth="1"/>
    <col min="2" max="2" width="10.5703125" style="20" customWidth="1"/>
    <col min="3" max="5" width="8.42578125" style="20" customWidth="1"/>
    <col min="6" max="6" width="3.140625" style="6" customWidth="1"/>
    <col min="7" max="16384" width="9.140625" style="6"/>
  </cols>
  <sheetData>
    <row r="1" spans="1:11" x14ac:dyDescent="0.25">
      <c r="A1" s="1" t="s">
        <v>30</v>
      </c>
    </row>
    <row r="2" spans="1:11" x14ac:dyDescent="0.25">
      <c r="A2" s="1"/>
    </row>
    <row r="3" spans="1:11" x14ac:dyDescent="0.25">
      <c r="A3" s="6" t="s">
        <v>5</v>
      </c>
      <c r="B3" s="21">
        <v>20000</v>
      </c>
    </row>
    <row r="4" spans="1:11" x14ac:dyDescent="0.25">
      <c r="A4" s="6" t="s">
        <v>8</v>
      </c>
      <c r="B4" s="22">
        <v>0.05</v>
      </c>
    </row>
    <row r="5" spans="1:11" x14ac:dyDescent="0.25">
      <c r="A5" s="6" t="s">
        <v>9</v>
      </c>
      <c r="B5" s="21">
        <v>12000</v>
      </c>
    </row>
    <row r="6" spans="1:11" x14ac:dyDescent="0.25">
      <c r="A6" s="6" t="s">
        <v>10</v>
      </c>
      <c r="B6" s="21">
        <v>3</v>
      </c>
    </row>
    <row r="7" spans="1:11" x14ac:dyDescent="0.25">
      <c r="A7" s="6" t="s">
        <v>14</v>
      </c>
      <c r="B7" s="23">
        <v>0.22</v>
      </c>
    </row>
    <row r="9" spans="1:11" x14ac:dyDescent="0.25">
      <c r="A9" s="6" t="s">
        <v>11</v>
      </c>
      <c r="B9" s="24">
        <f>-PMT(B4,B6,B5)</f>
        <v>4406.5027755749406</v>
      </c>
      <c r="C9" s="24"/>
      <c r="D9" s="24"/>
      <c r="E9" s="24"/>
    </row>
    <row r="10" spans="1:11" x14ac:dyDescent="0.25">
      <c r="B10" s="33" t="s">
        <v>28</v>
      </c>
      <c r="C10" s="33"/>
      <c r="D10" s="33"/>
      <c r="E10" s="33"/>
    </row>
    <row r="11" spans="1:11" x14ac:dyDescent="0.25">
      <c r="A11" s="7"/>
      <c r="B11" s="25">
        <v>2019</v>
      </c>
      <c r="C11" s="25">
        <v>2020</v>
      </c>
      <c r="D11" s="25">
        <v>2021</v>
      </c>
      <c r="E11" s="25">
        <v>2022</v>
      </c>
      <c r="G11" s="6" t="s">
        <v>29</v>
      </c>
      <c r="K11" s="6" t="s">
        <v>0</v>
      </c>
    </row>
    <row r="12" spans="1:11" x14ac:dyDescent="0.25">
      <c r="A12" s="6" t="s">
        <v>26</v>
      </c>
      <c r="B12" s="14"/>
      <c r="C12" s="14"/>
      <c r="D12" s="14"/>
      <c r="E12" s="14"/>
    </row>
    <row r="13" spans="1:11" x14ac:dyDescent="0.25">
      <c r="A13" s="6" t="s">
        <v>27</v>
      </c>
      <c r="B13" s="26">
        <f>-B3</f>
        <v>-20000</v>
      </c>
      <c r="C13" s="26">
        <v>9000</v>
      </c>
      <c r="D13" s="26">
        <v>8000</v>
      </c>
      <c r="E13" s="26">
        <v>7000</v>
      </c>
      <c r="G13" s="27">
        <f>IRR(B13:E13)</f>
        <v>0.10155940434974631</v>
      </c>
    </row>
    <row r="14" spans="1:11" x14ac:dyDescent="0.25">
      <c r="A14" s="6" t="s">
        <v>6</v>
      </c>
      <c r="B14" s="26">
        <f>B5</f>
        <v>12000</v>
      </c>
      <c r="C14" s="26"/>
      <c r="D14" s="26"/>
      <c r="E14" s="26"/>
    </row>
    <row r="15" spans="1:11" x14ac:dyDescent="0.25">
      <c r="A15" s="6" t="s">
        <v>13</v>
      </c>
      <c r="B15" s="26"/>
      <c r="C15" s="26">
        <f>-C19*(1-$B$7)</f>
        <v>-468</v>
      </c>
      <c r="D15" s="26">
        <f>-D19*(1-$B$7)</f>
        <v>-319.54639175257739</v>
      </c>
      <c r="E15" s="26">
        <f>-E19*(1-$B$7)</f>
        <v>-163.67010309278356</v>
      </c>
    </row>
    <row r="16" spans="1:11" x14ac:dyDescent="0.25">
      <c r="A16" s="7" t="s">
        <v>7</v>
      </c>
      <c r="B16" s="25"/>
      <c r="C16" s="25">
        <f>-($B$9-C19)</f>
        <v>-3806.5027755749406</v>
      </c>
      <c r="D16" s="25">
        <f>-($B$9-D19)</f>
        <v>-3996.8279143536874</v>
      </c>
      <c r="E16" s="25">
        <f>-($B$9-E19)</f>
        <v>-4196.6693100713719</v>
      </c>
      <c r="G16" s="28">
        <f>SUM(C16:E16)</f>
        <v>-12000</v>
      </c>
      <c r="J16" s="6" t="s">
        <v>0</v>
      </c>
    </row>
    <row r="17" spans="1:11" x14ac:dyDescent="0.25">
      <c r="A17" s="29" t="s">
        <v>15</v>
      </c>
      <c r="B17" s="30">
        <f>B13+B14</f>
        <v>-8000</v>
      </c>
      <c r="C17" s="30">
        <f>C13+C15+C16</f>
        <v>4725.4972244250594</v>
      </c>
      <c r="D17" s="30">
        <f>D13+D15+D16</f>
        <v>3683.6256938937349</v>
      </c>
      <c r="E17" s="30">
        <f>E13+E15+E16</f>
        <v>2639.6605868358447</v>
      </c>
      <c r="G17" s="27">
        <f>IRR(B17:E17)</f>
        <v>0.20207949165076133</v>
      </c>
    </row>
    <row r="18" spans="1:11" x14ac:dyDescent="0.25">
      <c r="A18" s="31" t="s">
        <v>17</v>
      </c>
      <c r="B18" s="30"/>
      <c r="C18" s="30"/>
      <c r="D18" s="30"/>
      <c r="E18" s="30"/>
    </row>
    <row r="19" spans="1:11" x14ac:dyDescent="0.25">
      <c r="A19" s="6" t="s">
        <v>25</v>
      </c>
      <c r="B19" s="26"/>
      <c r="C19" s="26">
        <f>B20*$B$4</f>
        <v>600</v>
      </c>
      <c r="D19" s="26">
        <f>C20*$B$4</f>
        <v>409.67486122125302</v>
      </c>
      <c r="E19" s="26">
        <f>D20*$B$4</f>
        <v>209.83346550356865</v>
      </c>
    </row>
    <row r="20" spans="1:11" ht="15.75" thickBot="1" x14ac:dyDescent="0.3">
      <c r="A20" s="18" t="s">
        <v>12</v>
      </c>
      <c r="B20" s="32">
        <f>B14</f>
        <v>12000</v>
      </c>
      <c r="C20" s="32">
        <f>B20+C16</f>
        <v>8193.4972244250603</v>
      </c>
      <c r="D20" s="32">
        <f>C20+D16</f>
        <v>4196.6693100713728</v>
      </c>
      <c r="E20" s="32">
        <f>D20+E16</f>
        <v>0</v>
      </c>
    </row>
    <row r="21" spans="1:11" ht="15.75" thickTop="1" x14ac:dyDescent="0.25">
      <c r="B21" s="14"/>
      <c r="C21" s="14"/>
      <c r="D21" s="14"/>
      <c r="E21" s="14" t="s">
        <v>0</v>
      </c>
    </row>
    <row r="22" spans="1:11" x14ac:dyDescent="0.25">
      <c r="A22" s="6" t="s">
        <v>18</v>
      </c>
      <c r="B22" s="14"/>
      <c r="C22" s="26">
        <f>C19-C16</f>
        <v>4406.5027755749406</v>
      </c>
      <c r="D22" s="26">
        <f>D19-D16</f>
        <v>4406.5027755749406</v>
      </c>
      <c r="E22" s="26">
        <f>E19-E16</f>
        <v>4406.5027755749406</v>
      </c>
    </row>
    <row r="24" spans="1:11" x14ac:dyDescent="0.25">
      <c r="H24" s="6" t="s">
        <v>0</v>
      </c>
    </row>
    <row r="25" spans="1:11" x14ac:dyDescent="0.25">
      <c r="H25" s="6" t="s">
        <v>0</v>
      </c>
    </row>
    <row r="26" spans="1:11" x14ac:dyDescent="0.25">
      <c r="G26" s="6" t="s">
        <v>0</v>
      </c>
    </row>
    <row r="31" spans="1:11" x14ac:dyDescent="0.25">
      <c r="H31" s="6" t="s">
        <v>0</v>
      </c>
      <c r="I31" s="6" t="s">
        <v>0</v>
      </c>
      <c r="J31" s="6" t="s">
        <v>0</v>
      </c>
      <c r="K31" s="6" t="s">
        <v>0</v>
      </c>
    </row>
    <row r="33" spans="4:11" x14ac:dyDescent="0.25">
      <c r="H33" s="6" t="s">
        <v>0</v>
      </c>
      <c r="J33" s="6" t="s">
        <v>0</v>
      </c>
    </row>
    <row r="37" spans="4:11" x14ac:dyDescent="0.25">
      <c r="E37" s="20" t="s">
        <v>0</v>
      </c>
    </row>
    <row r="39" spans="4:11" x14ac:dyDescent="0.25">
      <c r="K39" s="6" t="s">
        <v>0</v>
      </c>
    </row>
    <row r="42" spans="4:11" x14ac:dyDescent="0.25">
      <c r="D42" s="20" t="s">
        <v>0</v>
      </c>
    </row>
    <row r="44" spans="4:11" x14ac:dyDescent="0.25">
      <c r="I44" s="6" t="s">
        <v>0</v>
      </c>
    </row>
    <row r="46" spans="4:11" x14ac:dyDescent="0.25">
      <c r="I46" s="6" t="s">
        <v>0</v>
      </c>
    </row>
    <row r="49" spans="6:7" x14ac:dyDescent="0.25">
      <c r="F49" s="6" t="s">
        <v>0</v>
      </c>
      <c r="G49" s="6" t="s">
        <v>0</v>
      </c>
    </row>
  </sheetData>
  <mergeCells count="1">
    <mergeCell ref="B10:E10"/>
  </mergeCells>
  <phoneticPr fontId="1"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Figur 8.1</vt:lpstr>
      <vt:lpstr>Figur 8.2</vt:lpstr>
      <vt:lpstr>Tabell 8.7</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2008-07-21T09:53:55Z</cp:lastPrinted>
  <dcterms:created xsi:type="dcterms:W3CDTF">2007-01-01T19:46:20Z</dcterms:created>
  <dcterms:modified xsi:type="dcterms:W3CDTF">2019-10-18T11:51:56Z</dcterms:modified>
</cp:coreProperties>
</file>