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rklainvester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Tallene i kolonnene A-I har vi fått fra Rune Helland i Investor Relations i Orkla ASA. 
I kolonne H vises hva en krone investert i 1977 har vokst til dersom alle utbytter har vært reinvestert i selskapet. 
I cellene L3 og 4 kan du legge inn årstall for kjøp og salg av aksjer. 
I celle Q3 vises årlig avkastning i valgt periode. Beregningene ligger i kolonnene M-P.
Kolonne I viser avksatning fra ett år til det neste.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<sst xmlns="http://schemas.openxmlformats.org/spreadsheetml/2006/main" count="17" uniqueCount="15">
  <si>
    <t>Orkla aksjen Kurs eks utbytte</t>
  </si>
  <si>
    <t>Dato ex utbytte</t>
  </si>
  <si>
    <t>Utbytte eks justering</t>
  </si>
  <si>
    <t>Utbytte inkl justeringer</t>
  </si>
  <si>
    <t>Kurs ex dag utbytte</t>
  </si>
  <si>
    <t>Kurs dagen før ex dag</t>
  </si>
  <si>
    <t>Kurs inkl reinvesert utbytte</t>
  </si>
  <si>
    <t>Avkastning per år inkl reinv. utbytte</t>
  </si>
  <si>
    <t>Avkastning</t>
  </si>
  <si>
    <t>Kjøp</t>
  </si>
  <si>
    <t>Salg</t>
  </si>
  <si>
    <t>Kjøpskurs</t>
  </si>
  <si>
    <t>Salgskurs</t>
  </si>
  <si>
    <t>Les dette</t>
  </si>
  <si>
    <t>År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</si>
</sst>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_ * #,##0.0000_ ;_ * \-#,##0.0000_ ;_ * &quot;-&quot;??_ ;_ @_ "/>
    <numFmt numFmtId="179" formatCode="_ * #,##0.0000_ ;_ * \-#,##0.0000_ ;_ * &quot;-&quot;????_ ;_ @_ "/>
    <numFmt numFmtId="180" formatCode="_ * #,##0.000_ ;_ * \-#,##0.000_ ;_ * &quot;-&quot;????_ ;_ @_ "/>
    <numFmt numFmtId="181" formatCode="_ * #,##0.00_ ;_ * \-#,##0.00_ ;_ * &quot;-&quot;????_ ;_ @_ "/>
    <numFmt numFmtId="182" formatCode="0.0\ %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0"/>
    </font>
    <font>
      <b/>
      <sz val="11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1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171" fontId="1" fillId="33" borderId="0" xfId="34" applyFont="1" applyFill="1" applyAlignment="1">
      <alignment horizontal="center" wrapText="1"/>
    </xf>
    <xf numFmtId="14" fontId="2" fillId="0" borderId="0" xfId="0" applyNumberFormat="1" applyFont="1" applyFill="1" applyAlignment="1">
      <alignment/>
    </xf>
    <xf numFmtId="171" fontId="2" fillId="0" borderId="0" xfId="34" applyFont="1" applyFill="1" applyAlignment="1">
      <alignment/>
    </xf>
    <xf numFmtId="171" fontId="3" fillId="0" borderId="0" xfId="34" applyFont="1" applyAlignment="1">
      <alignment/>
    </xf>
    <xf numFmtId="14" fontId="3" fillId="0" borderId="0" xfId="0" applyNumberFormat="1" applyFont="1" applyAlignment="1">
      <alignment/>
    </xf>
    <xf numFmtId="171" fontId="3" fillId="0" borderId="0" xfId="34" applyFont="1" applyFill="1" applyAlignment="1">
      <alignment/>
    </xf>
    <xf numFmtId="14" fontId="3" fillId="0" borderId="0" xfId="0" applyNumberFormat="1" applyFont="1" applyFill="1" applyAlignment="1">
      <alignment/>
    </xf>
    <xf numFmtId="178" fontId="1" fillId="33" borderId="0" xfId="34" applyNumberFormat="1" applyFont="1" applyFill="1" applyAlignment="1">
      <alignment horizontal="center" wrapText="1"/>
    </xf>
    <xf numFmtId="10" fontId="1" fillId="33" borderId="0" xfId="47" applyNumberFormat="1" applyFont="1" applyFill="1" applyAlignment="1">
      <alignment horizontal="center" wrapText="1"/>
    </xf>
    <xf numFmtId="178" fontId="3" fillId="0" borderId="0" xfId="34" applyNumberFormat="1" applyFont="1" applyAlignment="1">
      <alignment/>
    </xf>
    <xf numFmtId="10" fontId="3" fillId="0" borderId="0" xfId="47" applyNumberFormat="1" applyFont="1" applyAlignment="1">
      <alignment/>
    </xf>
    <xf numFmtId="171" fontId="0" fillId="0" borderId="0" xfId="34" applyAlignment="1">
      <alignment/>
    </xf>
    <xf numFmtId="181" fontId="0" fillId="0" borderId="0" xfId="0" applyNumberFormat="1" applyAlignment="1">
      <alignment/>
    </xf>
    <xf numFmtId="182" fontId="0" fillId="0" borderId="0" xfId="4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_Avkastning Orkla Aina etter split_okt08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J23">
      <selection activeCell="U37" sqref="U36:U37"/>
    </sheetView>
  </sheetViews>
  <sheetFormatPr defaultColWidth="9.140625" defaultRowHeight="12.75" outlineLevelCol="1"/>
  <cols>
    <col min="1" max="1" width="12.28125" style="0" customWidth="1"/>
    <col min="2" max="2" width="9.140625" style="0" customWidth="1"/>
    <col min="3" max="3" width="11.8515625" style="0" customWidth="1"/>
    <col min="4" max="7" width="9.140625" style="0" customWidth="1"/>
    <col min="8" max="8" width="11.8515625" style="0" customWidth="1"/>
    <col min="9" max="9" width="10.7109375" style="0" customWidth="1"/>
    <col min="10" max="12" width="9.140625" style="0" customWidth="1"/>
    <col min="13" max="13" width="5.421875" style="0" hidden="1" customWidth="1" outlineLevel="1"/>
    <col min="14" max="14" width="4.8515625" style="0" hidden="1" customWidth="1" outlineLevel="1"/>
    <col min="15" max="15" width="9.140625" style="0" hidden="1" customWidth="1" outlineLevel="1"/>
    <col min="16" max="16" width="11.7109375" style="0" hidden="1" customWidth="1" outlineLevel="1"/>
    <col min="17" max="17" width="9.140625" style="0" customWidth="1" collapsed="1"/>
  </cols>
  <sheetData>
    <row r="1" ht="89.25" customHeight="1">
      <c r="A1" s="19" t="s">
        <v>13</v>
      </c>
    </row>
    <row r="2" spans="1:17" ht="51">
      <c r="A2" s="1"/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" t="s">
        <v>6</v>
      </c>
      <c r="I2" s="10" t="s">
        <v>7</v>
      </c>
      <c r="J2" s="20" t="s">
        <v>14</v>
      </c>
      <c r="M2" s="17" t="s">
        <v>9</v>
      </c>
      <c r="N2" s="17" t="s">
        <v>10</v>
      </c>
      <c r="O2" s="17" t="s">
        <v>11</v>
      </c>
      <c r="P2" s="17" t="s">
        <v>12</v>
      </c>
      <c r="Q2" t="s">
        <v>8</v>
      </c>
    </row>
    <row r="3" spans="1:17" ht="12.75">
      <c r="A3" s="3">
        <v>28490</v>
      </c>
      <c r="B3" s="4">
        <v>0.23673645000000004</v>
      </c>
      <c r="C3" s="4"/>
      <c r="D3" s="5">
        <v>0</v>
      </c>
      <c r="E3" s="5">
        <v>0</v>
      </c>
      <c r="F3" s="5">
        <v>0.23673645000000004</v>
      </c>
      <c r="G3" s="5"/>
      <c r="H3" s="11">
        <v>1</v>
      </c>
      <c r="I3" s="12"/>
      <c r="J3" s="18">
        <v>1977</v>
      </c>
      <c r="K3" s="17" t="s">
        <v>9</v>
      </c>
      <c r="L3" s="16">
        <v>2000</v>
      </c>
      <c r="M3" s="18">
        <f aca="true" t="shared" si="0" ref="M3:M34">IF($L$3=J3,1,0)</f>
        <v>0</v>
      </c>
      <c r="N3" s="18">
        <f aca="true" t="shared" si="1" ref="N3:N34">IF($L$4=J3,1,0)</f>
        <v>0</v>
      </c>
      <c r="O3" s="14">
        <f>M3*H3</f>
        <v>0</v>
      </c>
      <c r="P3" s="14">
        <f>N3*H3</f>
        <v>0</v>
      </c>
      <c r="Q3" s="15">
        <f>(P35/O35)^(1/(L4-L3))-1</f>
        <v>0.1812170016654211</v>
      </c>
    </row>
    <row r="4" spans="1:16" ht="12.75">
      <c r="A4" s="3">
        <v>28855</v>
      </c>
      <c r="B4" s="4">
        <v>0.29581035</v>
      </c>
      <c r="C4" s="4"/>
      <c r="D4" s="5">
        <v>0</v>
      </c>
      <c r="E4" s="5">
        <v>0</v>
      </c>
      <c r="F4" s="5">
        <v>0.29581035</v>
      </c>
      <c r="G4" s="5"/>
      <c r="H4" s="11">
        <v>1.249534450651769</v>
      </c>
      <c r="I4" s="12">
        <v>0.24953445065176894</v>
      </c>
      <c r="J4" s="18">
        <v>1978</v>
      </c>
      <c r="K4" s="17" t="s">
        <v>10</v>
      </c>
      <c r="L4" s="16">
        <v>2006</v>
      </c>
      <c r="M4" s="18">
        <f t="shared" si="0"/>
        <v>0</v>
      </c>
      <c r="N4" s="18">
        <f t="shared" si="1"/>
        <v>0</v>
      </c>
      <c r="O4" s="14">
        <f aca="true" t="shared" si="2" ref="O4:O34">M4*H4</f>
        <v>0</v>
      </c>
      <c r="P4" s="14">
        <f aca="true" t="shared" si="3" ref="P4:P34">N4*H4</f>
        <v>0</v>
      </c>
    </row>
    <row r="5" spans="1:16" ht="12.75">
      <c r="A5" s="3">
        <v>29223</v>
      </c>
      <c r="B5" s="4">
        <v>0.5973517500000001</v>
      </c>
      <c r="C5" s="4"/>
      <c r="D5" s="5">
        <v>0</v>
      </c>
      <c r="E5" s="5">
        <v>0</v>
      </c>
      <c r="F5" s="5">
        <v>0.5973517500000001</v>
      </c>
      <c r="G5" s="5"/>
      <c r="H5" s="11">
        <v>2.5232774674115452</v>
      </c>
      <c r="I5" s="12">
        <v>1.0193740685543964</v>
      </c>
      <c r="J5" s="18">
        <v>1979</v>
      </c>
      <c r="M5" s="18">
        <f t="shared" si="0"/>
        <v>0</v>
      </c>
      <c r="N5" s="18">
        <f t="shared" si="1"/>
        <v>0</v>
      </c>
      <c r="O5" s="14">
        <f t="shared" si="2"/>
        <v>0</v>
      </c>
      <c r="P5" s="14">
        <f t="shared" si="3"/>
        <v>0</v>
      </c>
    </row>
    <row r="6" spans="1:16" ht="12.75">
      <c r="A6" s="3">
        <v>29585</v>
      </c>
      <c r="B6" s="4">
        <v>0.6198351000000001</v>
      </c>
      <c r="C6" s="4"/>
      <c r="D6" s="5">
        <v>6</v>
      </c>
      <c r="E6" s="5">
        <v>0.029574044597455607</v>
      </c>
      <c r="F6" s="5">
        <v>0.6494091445974557</v>
      </c>
      <c r="G6" s="5"/>
      <c r="H6" s="11">
        <v>2.7374844253407518</v>
      </c>
      <c r="I6" s="12">
        <v>0.08489235159260806</v>
      </c>
      <c r="J6" s="18">
        <v>1980</v>
      </c>
      <c r="M6" s="18">
        <f t="shared" si="0"/>
        <v>0</v>
      </c>
      <c r="N6" s="18">
        <f t="shared" si="1"/>
        <v>0</v>
      </c>
      <c r="O6" s="14">
        <f t="shared" si="2"/>
        <v>0</v>
      </c>
      <c r="P6" s="14">
        <f t="shared" si="3"/>
        <v>0</v>
      </c>
    </row>
    <row r="7" spans="1:16" ht="12.75">
      <c r="A7" s="3">
        <v>29950</v>
      </c>
      <c r="B7" s="4">
        <v>0.5404821</v>
      </c>
      <c r="C7" s="6">
        <v>29719</v>
      </c>
      <c r="D7" s="5">
        <v>6</v>
      </c>
      <c r="E7" s="5">
        <v>0.029574044597455607</v>
      </c>
      <c r="F7" s="5">
        <v>0.5686965</v>
      </c>
      <c r="G7" s="13"/>
      <c r="H7" s="11">
        <v>2.5111570357013697</v>
      </c>
      <c r="I7" s="12">
        <v>-0.08267714239550775</v>
      </c>
      <c r="J7" s="18">
        <v>1981</v>
      </c>
      <c r="M7" s="18">
        <f t="shared" si="0"/>
        <v>0</v>
      </c>
      <c r="N7" s="18">
        <f t="shared" si="1"/>
        <v>0</v>
      </c>
      <c r="O7" s="14">
        <f t="shared" si="2"/>
        <v>0</v>
      </c>
      <c r="P7" s="14">
        <f t="shared" si="3"/>
        <v>0</v>
      </c>
    </row>
    <row r="8" spans="1:16" ht="12.75">
      <c r="A8" s="3">
        <v>30315</v>
      </c>
      <c r="B8" s="4">
        <v>0.4382049</v>
      </c>
      <c r="C8" s="6">
        <v>30084</v>
      </c>
      <c r="D8" s="5">
        <v>6</v>
      </c>
      <c r="E8" s="5">
        <v>0.029574044597455607</v>
      </c>
      <c r="F8" s="5">
        <v>0.62556615</v>
      </c>
      <c r="G8" s="5"/>
      <c r="H8" s="11">
        <v>2.1322140033324226</v>
      </c>
      <c r="I8" s="12">
        <v>-0.15090375750360344</v>
      </c>
      <c r="J8" s="18">
        <v>1982</v>
      </c>
      <c r="M8" s="18">
        <f t="shared" si="0"/>
        <v>0</v>
      </c>
      <c r="N8" s="18">
        <f t="shared" si="1"/>
        <v>0</v>
      </c>
      <c r="O8" s="14">
        <f t="shared" si="2"/>
        <v>0</v>
      </c>
      <c r="P8" s="14">
        <f t="shared" si="3"/>
        <v>0</v>
      </c>
    </row>
    <row r="9" spans="1:16" ht="12.75">
      <c r="A9" s="3">
        <v>30680</v>
      </c>
      <c r="B9" s="4">
        <v>1.165703637555</v>
      </c>
      <c r="C9" s="6">
        <v>30447</v>
      </c>
      <c r="D9" s="5">
        <v>7</v>
      </c>
      <c r="E9" s="5">
        <v>0.037953353438066016</v>
      </c>
      <c r="F9" s="5">
        <v>0.9346019999999999</v>
      </c>
      <c r="G9" s="5">
        <v>7.12</v>
      </c>
      <c r="H9" s="11">
        <v>5.902409489679641</v>
      </c>
      <c r="I9" s="12">
        <v>1.7682068875144832</v>
      </c>
      <c r="J9" s="18">
        <v>1983</v>
      </c>
      <c r="M9" s="18">
        <f t="shared" si="0"/>
        <v>0</v>
      </c>
      <c r="N9" s="18">
        <f t="shared" si="1"/>
        <v>0</v>
      </c>
      <c r="O9" s="14">
        <f t="shared" si="2"/>
        <v>0</v>
      </c>
      <c r="P9" s="14">
        <f t="shared" si="3"/>
        <v>0</v>
      </c>
    </row>
    <row r="10" spans="1:16" ht="12.75">
      <c r="A10" s="3">
        <v>31044</v>
      </c>
      <c r="B10" s="4">
        <v>3.0453918</v>
      </c>
      <c r="C10" s="6">
        <v>30818</v>
      </c>
      <c r="D10" s="5">
        <v>7</v>
      </c>
      <c r="E10" s="5">
        <v>0.0419845411401817</v>
      </c>
      <c r="F10" s="5">
        <v>2.3603109</v>
      </c>
      <c r="G10" s="5">
        <v>13.43</v>
      </c>
      <c r="H10" s="11">
        <v>15.694286037504366</v>
      </c>
      <c r="I10" s="12">
        <v>1.6589625923016378</v>
      </c>
      <c r="J10" s="18">
        <v>1984</v>
      </c>
      <c r="M10" s="18">
        <f t="shared" si="0"/>
        <v>0</v>
      </c>
      <c r="N10" s="18">
        <f t="shared" si="1"/>
        <v>0</v>
      </c>
      <c r="O10" s="14">
        <f t="shared" si="2"/>
        <v>0</v>
      </c>
      <c r="P10" s="14">
        <f t="shared" si="3"/>
        <v>0</v>
      </c>
    </row>
    <row r="11" spans="1:16" ht="12.75">
      <c r="A11" s="3">
        <v>31411</v>
      </c>
      <c r="B11" s="4">
        <v>3.1591311</v>
      </c>
      <c r="C11" s="6">
        <v>31177</v>
      </c>
      <c r="D11" s="5">
        <v>7</v>
      </c>
      <c r="E11" s="5">
        <v>0.04913084110202214</v>
      </c>
      <c r="F11" s="5">
        <v>3.27948315</v>
      </c>
      <c r="G11" s="5">
        <v>15.59</v>
      </c>
      <c r="H11" s="11">
        <v>16.524337972438584</v>
      </c>
      <c r="I11" s="12">
        <v>0.05288879869722377</v>
      </c>
      <c r="J11" s="18">
        <v>1985</v>
      </c>
      <c r="M11" s="18">
        <f t="shared" si="0"/>
        <v>0</v>
      </c>
      <c r="N11" s="18">
        <f t="shared" si="1"/>
        <v>0</v>
      </c>
      <c r="O11" s="14">
        <f t="shared" si="2"/>
        <v>0</v>
      </c>
      <c r="P11" s="14">
        <f t="shared" si="3"/>
        <v>0</v>
      </c>
    </row>
    <row r="12" spans="1:16" ht="12.75">
      <c r="A12" s="3">
        <v>31776</v>
      </c>
      <c r="B12" s="4">
        <v>2.8761053999999997</v>
      </c>
      <c r="C12" s="6">
        <v>31545</v>
      </c>
      <c r="D12" s="5">
        <v>8</v>
      </c>
      <c r="E12" s="5">
        <v>0.061764479780379855</v>
      </c>
      <c r="F12" s="5">
        <v>2.36251515</v>
      </c>
      <c r="G12" s="5">
        <v>14.57</v>
      </c>
      <c r="H12" s="11">
        <v>15.437228326337825</v>
      </c>
      <c r="I12" s="12">
        <v>-0.0657883933331538</v>
      </c>
      <c r="J12" s="18">
        <v>1986</v>
      </c>
      <c r="M12" s="18">
        <f t="shared" si="0"/>
        <v>0</v>
      </c>
      <c r="N12" s="18">
        <f t="shared" si="1"/>
        <v>0</v>
      </c>
      <c r="O12" s="14">
        <f t="shared" si="2"/>
        <v>0</v>
      </c>
      <c r="P12" s="14">
        <f t="shared" si="3"/>
        <v>0</v>
      </c>
    </row>
    <row r="13" spans="1:16" ht="12.75">
      <c r="A13" s="3">
        <v>32141</v>
      </c>
      <c r="B13" s="4">
        <v>2.7800001</v>
      </c>
      <c r="C13" s="6">
        <v>31903</v>
      </c>
      <c r="D13" s="5">
        <v>12.5</v>
      </c>
      <c r="E13" s="5">
        <v>0.09650699965684353</v>
      </c>
      <c r="F13" s="5">
        <v>3.3932224500000006</v>
      </c>
      <c r="G13" s="5">
        <v>18.57</v>
      </c>
      <c r="H13" s="11">
        <v>15.34577295862348</v>
      </c>
      <c r="I13" s="12">
        <v>-0.005924338604120516</v>
      </c>
      <c r="J13" s="18">
        <v>1987</v>
      </c>
      <c r="M13" s="18">
        <f t="shared" si="0"/>
        <v>0</v>
      </c>
      <c r="N13" s="18">
        <f t="shared" si="1"/>
        <v>0</v>
      </c>
      <c r="O13" s="14">
        <f t="shared" si="2"/>
        <v>0</v>
      </c>
      <c r="P13" s="14">
        <f t="shared" si="3"/>
        <v>0</v>
      </c>
    </row>
    <row r="14" spans="1:16" ht="12.75">
      <c r="A14" s="3">
        <v>32507</v>
      </c>
      <c r="B14" s="4">
        <v>4.791157800000001</v>
      </c>
      <c r="C14" s="6">
        <v>32273</v>
      </c>
      <c r="D14" s="5">
        <v>12.5</v>
      </c>
      <c r="E14" s="5">
        <v>0.10562959390484124</v>
      </c>
      <c r="F14" s="5">
        <v>3.4060071</v>
      </c>
      <c r="G14" s="5">
        <v>18.03</v>
      </c>
      <c r="H14" s="11">
        <v>27.26769711755348</v>
      </c>
      <c r="I14" s="12">
        <v>0.7768865205470499</v>
      </c>
      <c r="J14" s="18">
        <v>1988</v>
      </c>
      <c r="M14" s="18">
        <f t="shared" si="0"/>
        <v>0</v>
      </c>
      <c r="N14" s="18">
        <f t="shared" si="1"/>
        <v>0</v>
      </c>
      <c r="O14" s="14">
        <f t="shared" si="2"/>
        <v>0</v>
      </c>
      <c r="P14" s="14">
        <f t="shared" si="3"/>
        <v>0</v>
      </c>
    </row>
    <row r="15" spans="1:16" ht="12.75">
      <c r="A15" s="3">
        <v>32871</v>
      </c>
      <c r="B15" s="4">
        <v>8.6530038</v>
      </c>
      <c r="C15" s="6">
        <v>32638</v>
      </c>
      <c r="D15" s="5">
        <v>6.5</v>
      </c>
      <c r="E15" s="5">
        <v>0.11841014764896811</v>
      </c>
      <c r="F15" s="5">
        <v>7.313260649999999</v>
      </c>
      <c r="G15" s="5">
        <v>38.47</v>
      </c>
      <c r="H15" s="11">
        <v>50.043801408012705</v>
      </c>
      <c r="I15" s="12">
        <v>0.8352778818199939</v>
      </c>
      <c r="J15" s="18">
        <v>1989</v>
      </c>
      <c r="M15" s="18">
        <f t="shared" si="0"/>
        <v>0</v>
      </c>
      <c r="N15" s="18">
        <f t="shared" si="1"/>
        <v>0</v>
      </c>
      <c r="O15" s="14">
        <f t="shared" si="2"/>
        <v>0</v>
      </c>
      <c r="P15" s="14">
        <f t="shared" si="3"/>
        <v>0</v>
      </c>
    </row>
    <row r="16" spans="1:16" ht="12.75">
      <c r="A16" s="3">
        <v>33235</v>
      </c>
      <c r="B16" s="4">
        <v>8.41626735</v>
      </c>
      <c r="C16" s="6">
        <v>33009</v>
      </c>
      <c r="D16" s="5">
        <v>3.5</v>
      </c>
      <c r="E16" s="5">
        <v>0.1402704685725</v>
      </c>
      <c r="F16" s="5">
        <v>10.018316250000002</v>
      </c>
      <c r="G16" s="5">
        <v>50.9</v>
      </c>
      <c r="H16" s="11">
        <v>49.35617274658831</v>
      </c>
      <c r="I16" s="12">
        <v>-0.013740536131899428</v>
      </c>
      <c r="J16" s="18">
        <v>1990</v>
      </c>
      <c r="M16" s="18">
        <f t="shared" si="0"/>
        <v>0</v>
      </c>
      <c r="N16" s="18">
        <f t="shared" si="1"/>
        <v>0</v>
      </c>
      <c r="O16" s="14">
        <f t="shared" si="2"/>
        <v>0</v>
      </c>
      <c r="P16" s="14">
        <f t="shared" si="3"/>
        <v>0</v>
      </c>
    </row>
    <row r="17" spans="1:16" ht="12.75">
      <c r="A17" s="3">
        <v>33602</v>
      </c>
      <c r="B17" s="4">
        <v>6.81333675</v>
      </c>
      <c r="C17" s="6">
        <v>33373</v>
      </c>
      <c r="D17" s="5">
        <v>3.5</v>
      </c>
      <c r="E17" s="5">
        <v>0.1402704685725</v>
      </c>
      <c r="F17" s="5">
        <v>9.0162642</v>
      </c>
      <c r="G17" s="5"/>
      <c r="H17" s="11">
        <v>40.57759678008869</v>
      </c>
      <c r="I17" s="12">
        <v>-0.17786176435462017</v>
      </c>
      <c r="J17" s="18">
        <v>1991</v>
      </c>
      <c r="M17" s="18">
        <f t="shared" si="0"/>
        <v>0</v>
      </c>
      <c r="N17" s="18">
        <f t="shared" si="1"/>
        <v>0</v>
      </c>
      <c r="O17" s="14">
        <f t="shared" si="2"/>
        <v>0</v>
      </c>
      <c r="P17" s="14">
        <f t="shared" si="3"/>
        <v>0</v>
      </c>
    </row>
    <row r="18" spans="1:16" ht="12.75">
      <c r="A18" s="3">
        <v>33968</v>
      </c>
      <c r="B18" s="4">
        <v>7.362195</v>
      </c>
      <c r="C18" s="6">
        <v>33739</v>
      </c>
      <c r="D18" s="5">
        <v>3.75</v>
      </c>
      <c r="E18" s="5">
        <v>0.15028978775625</v>
      </c>
      <c r="F18" s="5">
        <v>6.9328071</v>
      </c>
      <c r="G18" s="5"/>
      <c r="H18" s="11">
        <v>44.79688851297347</v>
      </c>
      <c r="I18" s="12">
        <v>0.1039808186707393</v>
      </c>
      <c r="J18" s="18">
        <v>1992</v>
      </c>
      <c r="M18" s="18">
        <f t="shared" si="0"/>
        <v>0</v>
      </c>
      <c r="N18" s="18">
        <f t="shared" si="1"/>
        <v>0</v>
      </c>
      <c r="O18" s="14">
        <f t="shared" si="2"/>
        <v>0</v>
      </c>
      <c r="P18" s="14">
        <f t="shared" si="3"/>
        <v>0</v>
      </c>
    </row>
    <row r="19" spans="1:16" ht="12.75">
      <c r="A19" s="3">
        <v>34333</v>
      </c>
      <c r="B19" s="4">
        <v>12.211545000000001</v>
      </c>
      <c r="C19" s="6">
        <v>34095</v>
      </c>
      <c r="D19" s="5">
        <v>3.75</v>
      </c>
      <c r="E19" s="5">
        <v>0.16531875000000001</v>
      </c>
      <c r="F19" s="5">
        <v>8.64066</v>
      </c>
      <c r="G19" s="5"/>
      <c r="H19" s="11">
        <v>75.72545029601635</v>
      </c>
      <c r="I19" s="12">
        <v>0.6904176341195164</v>
      </c>
      <c r="J19" s="18">
        <v>1993</v>
      </c>
      <c r="M19" s="18">
        <f t="shared" si="0"/>
        <v>0</v>
      </c>
      <c r="N19" s="18">
        <f t="shared" si="1"/>
        <v>0</v>
      </c>
      <c r="O19" s="14">
        <f t="shared" si="2"/>
        <v>0</v>
      </c>
      <c r="P19" s="14">
        <f t="shared" si="3"/>
        <v>0</v>
      </c>
    </row>
    <row r="20" spans="1:16" ht="12.75">
      <c r="A20" s="3">
        <v>34699</v>
      </c>
      <c r="B20" s="4">
        <v>11.02125</v>
      </c>
      <c r="C20" s="6">
        <v>34465</v>
      </c>
      <c r="D20" s="5">
        <v>4.1</v>
      </c>
      <c r="E20" s="5">
        <v>0.1807485</v>
      </c>
      <c r="F20" s="5">
        <v>8.949255</v>
      </c>
      <c r="G20" s="5"/>
      <c r="H20" s="11">
        <v>69.72462145571386</v>
      </c>
      <c r="I20" s="12">
        <v>-0.07924454482402955</v>
      </c>
      <c r="J20" s="18">
        <v>1994</v>
      </c>
      <c r="M20" s="18">
        <f t="shared" si="0"/>
        <v>0</v>
      </c>
      <c r="N20" s="18">
        <f t="shared" si="1"/>
        <v>0</v>
      </c>
      <c r="O20" s="14">
        <f t="shared" si="2"/>
        <v>0</v>
      </c>
      <c r="P20" s="14">
        <f t="shared" si="3"/>
        <v>0</v>
      </c>
    </row>
    <row r="21" spans="1:16" ht="12.75">
      <c r="A21" s="3">
        <v>35062</v>
      </c>
      <c r="B21" s="4">
        <v>13.886775</v>
      </c>
      <c r="C21" s="6">
        <v>34830</v>
      </c>
      <c r="D21" s="5">
        <v>5</v>
      </c>
      <c r="E21" s="5">
        <v>0.220425</v>
      </c>
      <c r="F21" s="5">
        <v>11.858865</v>
      </c>
      <c r="G21" s="5"/>
      <c r="H21" s="11">
        <v>89.48597885267901</v>
      </c>
      <c r="I21" s="12">
        <v>0.28342007434944244</v>
      </c>
      <c r="J21" s="18">
        <v>1995</v>
      </c>
      <c r="M21" s="18">
        <f t="shared" si="0"/>
        <v>0</v>
      </c>
      <c r="N21" s="18">
        <f t="shared" si="1"/>
        <v>0</v>
      </c>
      <c r="O21" s="14">
        <f t="shared" si="2"/>
        <v>0</v>
      </c>
      <c r="P21" s="14">
        <f t="shared" si="3"/>
        <v>0</v>
      </c>
    </row>
    <row r="22" spans="1:16" ht="12.75">
      <c r="A22" s="3">
        <v>35429</v>
      </c>
      <c r="B22" s="4">
        <v>19.617825000000003</v>
      </c>
      <c r="C22" s="6">
        <v>35194</v>
      </c>
      <c r="D22" s="5">
        <v>6</v>
      </c>
      <c r="E22" s="5">
        <v>0.26451</v>
      </c>
      <c r="F22" s="5">
        <v>14.1072</v>
      </c>
      <c r="G22" s="5"/>
      <c r="H22" s="11">
        <v>128.78701341426734</v>
      </c>
      <c r="I22" s="12">
        <v>0.4391865079365083</v>
      </c>
      <c r="J22" s="18">
        <v>1996</v>
      </c>
      <c r="M22" s="18">
        <f t="shared" si="0"/>
        <v>0</v>
      </c>
      <c r="N22" s="18">
        <f t="shared" si="1"/>
        <v>0</v>
      </c>
      <c r="O22" s="14">
        <f t="shared" si="2"/>
        <v>0</v>
      </c>
      <c r="P22" s="14">
        <f t="shared" si="3"/>
        <v>0</v>
      </c>
    </row>
    <row r="23" spans="1:16" ht="12.75">
      <c r="A23" s="3">
        <v>35794</v>
      </c>
      <c r="B23" s="4">
        <v>27.993975</v>
      </c>
      <c r="C23" s="6">
        <v>35558</v>
      </c>
      <c r="D23" s="5">
        <v>7</v>
      </c>
      <c r="E23" s="5">
        <v>0.308595</v>
      </c>
      <c r="F23" s="5">
        <v>26.891849999999998</v>
      </c>
      <c r="G23" s="5"/>
      <c r="H23" s="11">
        <v>185.88361731679078</v>
      </c>
      <c r="I23" s="12">
        <v>0.4433413151593291</v>
      </c>
      <c r="J23" s="18">
        <v>1997</v>
      </c>
      <c r="M23" s="18">
        <f t="shared" si="0"/>
        <v>0</v>
      </c>
      <c r="N23" s="18">
        <f t="shared" si="1"/>
        <v>0</v>
      </c>
      <c r="O23" s="14">
        <f t="shared" si="2"/>
        <v>0</v>
      </c>
      <c r="P23" s="14">
        <f t="shared" si="3"/>
        <v>0</v>
      </c>
    </row>
    <row r="24" spans="1:16" ht="12.75">
      <c r="A24" s="3">
        <v>36159</v>
      </c>
      <c r="B24" s="4">
        <v>20.014590000000002</v>
      </c>
      <c r="C24" s="6">
        <v>35923</v>
      </c>
      <c r="D24" s="5">
        <v>8.5</v>
      </c>
      <c r="E24" s="5">
        <v>0.3747225</v>
      </c>
      <c r="F24" s="5">
        <v>34.3863</v>
      </c>
      <c r="G24" s="5"/>
      <c r="H24" s="11">
        <v>134.34773156359267</v>
      </c>
      <c r="I24" s="12">
        <v>-0.27724813244498275</v>
      </c>
      <c r="J24" s="18">
        <v>1998</v>
      </c>
      <c r="M24" s="18">
        <f t="shared" si="0"/>
        <v>0</v>
      </c>
      <c r="N24" s="18">
        <f t="shared" si="1"/>
        <v>0</v>
      </c>
      <c r="O24" s="14">
        <f t="shared" si="2"/>
        <v>0</v>
      </c>
      <c r="P24" s="14">
        <f t="shared" si="3"/>
        <v>0</v>
      </c>
    </row>
    <row r="25" spans="1:16" ht="12.75">
      <c r="A25" s="3">
        <v>36524</v>
      </c>
      <c r="B25" s="4">
        <v>27.6</v>
      </c>
      <c r="C25" s="6">
        <v>36287</v>
      </c>
      <c r="D25" s="5">
        <v>2.25</v>
      </c>
      <c r="E25" s="5">
        <v>0.39676500000000003</v>
      </c>
      <c r="F25" s="5">
        <v>23.454</v>
      </c>
      <c r="G25" s="5"/>
      <c r="H25" s="11">
        <v>188.398792289379</v>
      </c>
      <c r="I25" s="12">
        <v>0.4023220942900818</v>
      </c>
      <c r="J25" s="18">
        <v>1999</v>
      </c>
      <c r="M25" s="18">
        <f t="shared" si="0"/>
        <v>0</v>
      </c>
      <c r="N25" s="18">
        <f t="shared" si="1"/>
        <v>0</v>
      </c>
      <c r="O25" s="14">
        <f t="shared" si="2"/>
        <v>0</v>
      </c>
      <c r="P25" s="14">
        <f t="shared" si="3"/>
        <v>0</v>
      </c>
    </row>
    <row r="26" spans="1:16" ht="12.75">
      <c r="A26" s="3">
        <v>36889</v>
      </c>
      <c r="B26" s="4">
        <v>34.8</v>
      </c>
      <c r="C26" s="6">
        <v>36651</v>
      </c>
      <c r="D26" s="5">
        <v>2.5</v>
      </c>
      <c r="E26" s="5">
        <v>0.5</v>
      </c>
      <c r="F26" s="5">
        <v>27.7</v>
      </c>
      <c r="G26" s="5"/>
      <c r="H26" s="11">
        <v>241.8341427315243</v>
      </c>
      <c r="I26" s="12">
        <v>0.2836289436509181</v>
      </c>
      <c r="J26" s="18">
        <v>2000</v>
      </c>
      <c r="M26" s="18">
        <f t="shared" si="0"/>
        <v>1</v>
      </c>
      <c r="N26" s="18">
        <f t="shared" si="1"/>
        <v>0</v>
      </c>
      <c r="O26" s="14">
        <f t="shared" si="2"/>
        <v>241.8341427315243</v>
      </c>
      <c r="P26" s="14">
        <f t="shared" si="3"/>
        <v>0</v>
      </c>
    </row>
    <row r="27" spans="1:16" ht="12.75">
      <c r="A27" s="3">
        <v>37256</v>
      </c>
      <c r="B27" s="4">
        <v>30.4</v>
      </c>
      <c r="C27" s="6">
        <v>37015</v>
      </c>
      <c r="D27" s="5">
        <v>3</v>
      </c>
      <c r="E27" s="5">
        <v>0.6</v>
      </c>
      <c r="F27" s="5">
        <v>32.8</v>
      </c>
      <c r="G27" s="5"/>
      <c r="H27" s="11">
        <v>215.1218768957462</v>
      </c>
      <c r="I27" s="12">
        <v>-0.11045696663863185</v>
      </c>
      <c r="J27" s="18">
        <v>2001</v>
      </c>
      <c r="M27" s="18">
        <f t="shared" si="0"/>
        <v>0</v>
      </c>
      <c r="N27" s="18">
        <f t="shared" si="1"/>
        <v>0</v>
      </c>
      <c r="O27" s="14">
        <f t="shared" si="2"/>
        <v>0</v>
      </c>
      <c r="P27" s="14">
        <f t="shared" si="3"/>
        <v>0</v>
      </c>
    </row>
    <row r="28" spans="1:16" ht="12.75">
      <c r="A28" s="3">
        <v>37621</v>
      </c>
      <c r="B28" s="4">
        <v>23.6</v>
      </c>
      <c r="C28" s="6">
        <v>37379</v>
      </c>
      <c r="D28" s="5">
        <v>3.25</v>
      </c>
      <c r="E28" s="5">
        <v>0.65</v>
      </c>
      <c r="F28" s="5">
        <v>30.9</v>
      </c>
      <c r="G28" s="5"/>
      <c r="H28" s="11">
        <v>170.51550747214563</v>
      </c>
      <c r="I28" s="12">
        <v>-0.2073539431102026</v>
      </c>
      <c r="J28" s="18">
        <v>2002</v>
      </c>
      <c r="M28" s="18">
        <f t="shared" si="0"/>
        <v>0</v>
      </c>
      <c r="N28" s="18">
        <f t="shared" si="1"/>
        <v>0</v>
      </c>
      <c r="O28" s="14">
        <f t="shared" si="2"/>
        <v>0</v>
      </c>
      <c r="P28" s="14">
        <f t="shared" si="3"/>
        <v>0</v>
      </c>
    </row>
    <row r="29" spans="1:16" ht="12.75">
      <c r="A29" s="3">
        <v>37986</v>
      </c>
      <c r="B29" s="4">
        <v>29.8</v>
      </c>
      <c r="C29" s="6">
        <v>37743</v>
      </c>
      <c r="D29" s="5">
        <v>3.4</v>
      </c>
      <c r="E29" s="5">
        <v>0.68</v>
      </c>
      <c r="F29" s="5">
        <v>23.9</v>
      </c>
      <c r="G29" s="5"/>
      <c r="H29" s="11">
        <v>221.43798485076786</v>
      </c>
      <c r="I29" s="12">
        <v>0.2986383944401105</v>
      </c>
      <c r="J29" s="18">
        <v>2003</v>
      </c>
      <c r="M29" s="18">
        <f t="shared" si="0"/>
        <v>0</v>
      </c>
      <c r="N29" s="18">
        <f t="shared" si="1"/>
        <v>0</v>
      </c>
      <c r="O29" s="14">
        <f t="shared" si="2"/>
        <v>0</v>
      </c>
      <c r="P29" s="14">
        <f t="shared" si="3"/>
        <v>0</v>
      </c>
    </row>
    <row r="30" spans="1:16" ht="12.75">
      <c r="A30" s="3">
        <v>38352</v>
      </c>
      <c r="B30" s="4">
        <v>39.8</v>
      </c>
      <c r="C30" s="6">
        <v>38107</v>
      </c>
      <c r="D30" s="5">
        <v>29</v>
      </c>
      <c r="E30" s="5">
        <v>5.8</v>
      </c>
      <c r="F30" s="5">
        <v>33.2</v>
      </c>
      <c r="G30" s="5"/>
      <c r="H30" s="11">
        <v>347.4125091830697</v>
      </c>
      <c r="I30" s="12">
        <v>0.5688930217514351</v>
      </c>
      <c r="J30" s="18">
        <v>2004</v>
      </c>
      <c r="M30" s="18">
        <f t="shared" si="0"/>
        <v>0</v>
      </c>
      <c r="N30" s="18">
        <f t="shared" si="1"/>
        <v>0</v>
      </c>
      <c r="O30" s="14">
        <f t="shared" si="2"/>
        <v>0</v>
      </c>
      <c r="P30" s="14">
        <f t="shared" si="3"/>
        <v>0</v>
      </c>
    </row>
    <row r="31" spans="1:16" ht="12.75">
      <c r="A31" s="3">
        <v>38717</v>
      </c>
      <c r="B31" s="4">
        <v>55.9</v>
      </c>
      <c r="C31" s="6">
        <v>38457</v>
      </c>
      <c r="D31" s="5">
        <v>9.5</v>
      </c>
      <c r="E31" s="5">
        <v>1.9</v>
      </c>
      <c r="F31" s="5">
        <v>45.4</v>
      </c>
      <c r="G31" s="5"/>
      <c r="H31" s="11">
        <v>508.3694868370925</v>
      </c>
      <c r="I31" s="12">
        <v>0.46330219378832505</v>
      </c>
      <c r="J31" s="18">
        <v>2005</v>
      </c>
      <c r="M31" s="18">
        <f t="shared" si="0"/>
        <v>0</v>
      </c>
      <c r="N31" s="18">
        <f t="shared" si="1"/>
        <v>0</v>
      </c>
      <c r="O31" s="14">
        <f t="shared" si="2"/>
        <v>0</v>
      </c>
      <c r="P31" s="14">
        <f t="shared" si="3"/>
        <v>0</v>
      </c>
    </row>
    <row r="32" spans="1:16" ht="12.75">
      <c r="A32" s="3">
        <v>39082</v>
      </c>
      <c r="B32" s="4">
        <v>70.6</v>
      </c>
      <c r="C32" s="6">
        <v>38835</v>
      </c>
      <c r="D32" s="5">
        <v>7.5</v>
      </c>
      <c r="E32" s="5">
        <v>1.5</v>
      </c>
      <c r="F32" s="5">
        <v>64.9</v>
      </c>
      <c r="G32" s="5"/>
      <c r="H32" s="11">
        <v>656.8946901037775</v>
      </c>
      <c r="I32" s="12">
        <v>0.29215994884106816</v>
      </c>
      <c r="J32" s="18">
        <v>2006</v>
      </c>
      <c r="M32" s="18">
        <f t="shared" si="0"/>
        <v>0</v>
      </c>
      <c r="N32" s="18">
        <f t="shared" si="1"/>
        <v>1</v>
      </c>
      <c r="O32" s="14">
        <f t="shared" si="2"/>
        <v>0</v>
      </c>
      <c r="P32" s="14">
        <f t="shared" si="3"/>
        <v>656.8946901037775</v>
      </c>
    </row>
    <row r="33" spans="1:16" ht="12.75">
      <c r="A33" s="3">
        <v>39447</v>
      </c>
      <c r="B33" s="4">
        <v>105.25</v>
      </c>
      <c r="C33" s="6">
        <v>39192</v>
      </c>
      <c r="D33" s="7">
        <v>10</v>
      </c>
      <c r="E33" s="5">
        <v>2</v>
      </c>
      <c r="F33" s="5">
        <v>90.6</v>
      </c>
      <c r="G33" s="5"/>
      <c r="H33" s="11">
        <v>1000.9121100055238</v>
      </c>
      <c r="I33" s="12">
        <v>0.5237025433215143</v>
      </c>
      <c r="J33" s="18">
        <v>2007</v>
      </c>
      <c r="M33" s="18">
        <f t="shared" si="0"/>
        <v>0</v>
      </c>
      <c r="N33" s="18">
        <f t="shared" si="1"/>
        <v>0</v>
      </c>
      <c r="O33" s="14">
        <f t="shared" si="2"/>
        <v>0</v>
      </c>
      <c r="P33" s="14">
        <f t="shared" si="3"/>
        <v>0</v>
      </c>
    </row>
    <row r="34" spans="1:16" ht="12.75">
      <c r="A34" s="3">
        <v>39813</v>
      </c>
      <c r="B34" s="4">
        <v>45.45</v>
      </c>
      <c r="C34" s="8">
        <v>39563</v>
      </c>
      <c r="D34" s="7">
        <v>2.25</v>
      </c>
      <c r="E34" s="5">
        <v>2.25</v>
      </c>
      <c r="F34" s="7">
        <v>66.6</v>
      </c>
      <c r="G34" s="7"/>
      <c r="H34" s="11">
        <v>446.8249776055667</v>
      </c>
      <c r="I34" s="12">
        <v>-0.5535822045323232</v>
      </c>
      <c r="J34" s="18">
        <v>2008</v>
      </c>
      <c r="M34" s="18">
        <f t="shared" si="0"/>
        <v>0</v>
      </c>
      <c r="N34" s="18">
        <f t="shared" si="1"/>
        <v>0</v>
      </c>
      <c r="O34" s="14">
        <f t="shared" si="2"/>
        <v>0</v>
      </c>
      <c r="P34" s="14">
        <f t="shared" si="3"/>
        <v>0</v>
      </c>
    </row>
    <row r="35" spans="15:16" ht="12.75">
      <c r="O35" s="14">
        <f>SUM(O3:O34)</f>
        <v>241.8341427315243</v>
      </c>
      <c r="P35" s="14">
        <f>SUM(P3:P34)</f>
        <v>656.8946901037775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OA-RUHEL</dc:creator>
  <cp:keywords/>
  <dc:description/>
  <cp:lastModifiedBy>Administrator</cp:lastModifiedBy>
  <dcterms:created xsi:type="dcterms:W3CDTF">2009-06-25T08:15:56Z</dcterms:created>
  <dcterms:modified xsi:type="dcterms:W3CDTF">2009-07-02T20:51:40Z</dcterms:modified>
  <cp:category/>
  <cp:version/>
  <cp:contentType/>
  <cp:contentStatus/>
</cp:coreProperties>
</file>