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21_korr\"/>
    </mc:Choice>
  </mc:AlternateContent>
  <xr:revisionPtr revIDLastSave="0" documentId="8_{78267850-80F5-451A-A51C-BB7C9C9D14AA}" xr6:coauthVersionLast="46" xr6:coauthVersionMax="46" xr10:uidLastSave="{00000000-0000-0000-0000-000000000000}"/>
  <bookViews>
    <workbookView xWindow="37245" yWindow="495" windowWidth="17760" windowHeight="13320" activeTab="1" xr2:uid="{00000000-000D-0000-FFFF-FFFF00000000}"/>
  </bookViews>
  <sheets>
    <sheet name="4N.2" sheetId="1" r:id="rId1"/>
    <sheet name="4N.7" sheetId="3" r:id="rId2"/>
    <sheet name="4N.1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E11" i="4"/>
  <c r="E10" i="4"/>
  <c r="E9" i="4"/>
  <c r="E8" i="4"/>
  <c r="E7" i="4"/>
  <c r="E6" i="4"/>
  <c r="E5" i="4"/>
  <c r="E4" i="4"/>
  <c r="E3" i="4"/>
  <c r="E2" i="4"/>
  <c r="B5" i="3"/>
  <c r="C5" i="3"/>
  <c r="D4" i="3"/>
  <c r="E4" i="3" s="1"/>
  <c r="F4" i="3" s="1"/>
  <c r="D5" i="3"/>
  <c r="B2" i="1"/>
  <c r="B9" i="1" s="1"/>
  <c r="C9" i="1" l="1"/>
  <c r="D9" i="1" s="1"/>
  <c r="E9" i="1" s="1"/>
  <c r="F9" i="1" s="1"/>
  <c r="C14" i="1"/>
  <c r="D14" i="1" s="1"/>
  <c r="E14" i="1" s="1"/>
  <c r="F14" i="1" s="1"/>
  <c r="G14" i="1" s="1"/>
  <c r="C7" i="1"/>
  <c r="D7" i="1" s="1"/>
  <c r="D10" i="1" s="1"/>
  <c r="G8" i="1"/>
  <c r="G4" i="3"/>
  <c r="F5" i="3"/>
  <c r="E5" i="3"/>
  <c r="B10" i="1"/>
  <c r="D15" i="1" l="1"/>
  <c r="G9" i="1"/>
  <c r="C10" i="1"/>
  <c r="E7" i="1"/>
  <c r="F7" i="1" s="1"/>
  <c r="C15" i="1"/>
  <c r="C16" i="1" s="1"/>
  <c r="D16" i="1" s="1"/>
  <c r="E16" i="1" s="1"/>
  <c r="F16" i="1" s="1"/>
  <c r="G16" i="1" s="1"/>
  <c r="H4" i="3"/>
  <c r="G5" i="3"/>
  <c r="E15" i="1" l="1"/>
  <c r="E10" i="1"/>
  <c r="F10" i="1"/>
  <c r="F15" i="1"/>
  <c r="G7" i="1"/>
  <c r="H7" i="1" s="1"/>
  <c r="I4" i="3"/>
  <c r="H5" i="3"/>
  <c r="J4" i="3" l="1"/>
  <c r="I5" i="3"/>
  <c r="B11" i="1"/>
  <c r="G15" i="1"/>
  <c r="G10" i="1"/>
  <c r="C12" i="1" s="1"/>
  <c r="G12" i="1"/>
  <c r="D12" i="1" l="1"/>
  <c r="F12" i="1"/>
  <c r="B12" i="1"/>
  <c r="E12" i="1"/>
  <c r="J5" i="3"/>
  <c r="K4" i="3"/>
  <c r="L4" i="3" l="1"/>
  <c r="K5" i="3"/>
  <c r="M4" i="3" l="1"/>
  <c r="L5" i="3"/>
  <c r="M5" i="3" l="1"/>
  <c r="N4" i="3"/>
  <c r="N5" i="3" l="1"/>
  <c r="O4" i="3"/>
  <c r="P4" i="3" l="1"/>
  <c r="O5" i="3"/>
  <c r="Q4" i="3" l="1"/>
  <c r="P5" i="3"/>
  <c r="R4" i="3" l="1"/>
  <c r="Q5" i="3"/>
  <c r="R5" i="3" l="1"/>
  <c r="S4" i="3"/>
  <c r="S5" i="3" l="1"/>
  <c r="T4" i="3"/>
  <c r="U4" i="3" l="1"/>
  <c r="T5" i="3"/>
  <c r="U5" i="3" l="1"/>
  <c r="V4" i="3"/>
  <c r="V5" i="3" s="1"/>
  <c r="D9" i="3" l="1"/>
  <c r="H9" i="3"/>
  <c r="E9" i="3"/>
  <c r="J9" i="3"/>
  <c r="G9" i="3"/>
  <c r="L9" i="3"/>
  <c r="I9" i="3"/>
  <c r="C9" i="3"/>
  <c r="F9" i="3"/>
  <c r="B9" i="3"/>
  <c r="K9" i="3"/>
</calcChain>
</file>

<file path=xl/sharedStrings.xml><?xml version="1.0" encoding="utf-8"?>
<sst xmlns="http://schemas.openxmlformats.org/spreadsheetml/2006/main" count="30" uniqueCount="21">
  <si>
    <t>Investering</t>
  </si>
  <si>
    <t>Låneandel</t>
  </si>
  <si>
    <t>Rente</t>
  </si>
  <si>
    <t>Renter</t>
  </si>
  <si>
    <t>Avdrag</t>
  </si>
  <si>
    <t>Restlån</t>
  </si>
  <si>
    <t>Alt. rente</t>
  </si>
  <si>
    <t>Kontantstrøm</t>
  </si>
  <si>
    <t xml:space="preserve"> </t>
  </si>
  <si>
    <t>Sum</t>
  </si>
  <si>
    <t>Alternativ rente</t>
  </si>
  <si>
    <t>Rentesubsidium</t>
  </si>
  <si>
    <t>Tilbudt rente</t>
  </si>
  <si>
    <t>Innbetaling</t>
  </si>
  <si>
    <t>Kontanstrøm</t>
  </si>
  <si>
    <t>Nåverdi</t>
  </si>
  <si>
    <t>Tidspunkt</t>
  </si>
  <si>
    <t>Tusen SEK</t>
  </si>
  <si>
    <t>Kapitalkostnad</t>
  </si>
  <si>
    <t>Internrente</t>
  </si>
  <si>
    <t>Kapitalkostnad,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</si>
</sst>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3" fontId="1" fillId="0" borderId="1" xfId="0" applyNumberFormat="1" applyFont="1" applyBorder="1"/>
    <xf numFmtId="3" fontId="1" fillId="0" borderId="2" xfId="0" applyNumberFormat="1" applyFont="1" applyBorder="1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9" fontId="1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33573928258967"/>
          <c:y val="3.75116652085156E-2"/>
          <c:w val="0.77606714785651798"/>
          <c:h val="0.827279819189267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'4N.2'!$B$13:$G$13</c:f>
              <c:numCache>
                <c:formatCode>#,##0</c:formatCode>
                <c:ptCount val="6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'4N.2'!$B$12:$G$12</c:f>
              <c:numCache>
                <c:formatCode>#,##0</c:formatCode>
                <c:ptCount val="6"/>
                <c:pt idx="0">
                  <c:v>-1140000</c:v>
                </c:pt>
                <c:pt idx="1">
                  <c:v>-718307.82342011854</c:v>
                </c:pt>
                <c:pt idx="2">
                  <c:v>-320515.24657828547</c:v>
                </c:pt>
                <c:pt idx="3">
                  <c:v>54956.48624633532</c:v>
                </c:pt>
                <c:pt idx="4">
                  <c:v>409567.65445349272</c:v>
                </c:pt>
                <c:pt idx="5">
                  <c:v>672556.11333726067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2-4410-BFB1-C18E55BA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825056"/>
        <c:axId val="1"/>
      </c:lineChart>
      <c:catAx>
        <c:axId val="23982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 %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Nåverdi, tusen kroner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39825056"/>
        <c:crossesAt val="1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'4N.7'!$B$8:$L$8</c:f>
              <c:numCache>
                <c:formatCode>General</c:formatCode>
                <c:ptCount val="11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</c:numCache>
            </c:numRef>
          </c:cat>
          <c:val>
            <c:numRef>
              <c:f>'4N.7'!$B$9:$L$9</c:f>
              <c:numCache>
                <c:formatCode>#,##0</c:formatCode>
                <c:ptCount val="11"/>
                <c:pt idx="0">
                  <c:v>5383.7981357023964</c:v>
                </c:pt>
                <c:pt idx="1">
                  <c:v>1571.9319973733263</c:v>
                </c:pt>
                <c:pt idx="2">
                  <c:v>360.53657569967277</c:v>
                </c:pt>
                <c:pt idx="3">
                  <c:v>-67.637886361382073</c:v>
                </c:pt>
                <c:pt idx="4">
                  <c:v>-235.36509678850416</c:v>
                </c:pt>
                <c:pt idx="5">
                  <c:v>-308</c:v>
                </c:pt>
                <c:pt idx="6">
                  <c:v>-342.67383242431606</c:v>
                </c:pt>
                <c:pt idx="7">
                  <c:v>-360.83760688911065</c:v>
                </c:pt>
                <c:pt idx="8">
                  <c:v>-371.20707522084359</c:v>
                </c:pt>
                <c:pt idx="9">
                  <c:v>-377.59993322600553</c:v>
                </c:pt>
                <c:pt idx="10">
                  <c:v>-381.81213755684769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09-4E52-B6E2-29B0ACD7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203176"/>
        <c:axId val="1"/>
      </c:lineChart>
      <c:catAx>
        <c:axId val="240203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Kapitalkostnad,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Nåverdi, mill.</a:t>
                </a:r>
              </a:p>
            </c:rich>
          </c:tx>
          <c:layout>
            <c:manualLayout>
              <c:xMode val="edge"/>
              <c:yMode val="edge"/>
              <c:x val="0.35833333333333334"/>
              <c:y val="0.2667300962379702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40203176"/>
        <c:crossesAt val="6"/>
        <c:crossBetween val="midCat"/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'4N.10'!$F$2:$F$12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'4N.10'!$E$2:$E$12</c:f>
              <c:numCache>
                <c:formatCode>#,##0</c:formatCode>
                <c:ptCount val="11"/>
                <c:pt idx="0">
                  <c:v>1045</c:v>
                </c:pt>
                <c:pt idx="1">
                  <c:v>957.40879906385953</c:v>
                </c:pt>
                <c:pt idx="2">
                  <c:v>880.6710834242167</c:v>
                </c:pt>
                <c:pt idx="3">
                  <c:v>813.22604940218105</c:v>
                </c:pt>
                <c:pt idx="4">
                  <c:v>753.76022383479483</c:v>
                </c:pt>
                <c:pt idx="5">
                  <c:v>701.16530111533484</c:v>
                </c:pt>
                <c:pt idx="6">
                  <c:v>654.50360866146082</c:v>
                </c:pt>
                <c:pt idx="7">
                  <c:v>612.97974854679944</c:v>
                </c:pt>
                <c:pt idx="8">
                  <c:v>575.91725220643025</c:v>
                </c:pt>
                <c:pt idx="9">
                  <c:v>542.7393143431209</c:v>
                </c:pt>
                <c:pt idx="10">
                  <c:v>512.95285431977231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2-42FD-BBDF-D9174F97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831288"/>
        <c:axId val="1"/>
      </c:lineChart>
      <c:catAx>
        <c:axId val="239831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Kapitalkostnad,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Nåverdi, tusen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39831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18</xdr:row>
      <xdr:rowOff>0</xdr:rowOff>
    </xdr:from>
    <xdr:to>
      <xdr:col>10</xdr:col>
      <xdr:colOff>161925</xdr:colOff>
      <xdr:row>32</xdr:row>
      <xdr:rowOff>76200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10</xdr:row>
      <xdr:rowOff>47625</xdr:rowOff>
    </xdr:from>
    <xdr:to>
      <xdr:col>13</xdr:col>
      <xdr:colOff>142875</xdr:colOff>
      <xdr:row>24</xdr:row>
      <xdr:rowOff>123825</xdr:rowOff>
    </xdr:to>
    <xdr:graphicFrame macro="">
      <xdr:nvGraphicFramePr>
        <xdr:cNvPr id="4109" name="Chart 1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12</xdr:row>
      <xdr:rowOff>104775</xdr:rowOff>
    </xdr:from>
    <xdr:to>
      <xdr:col>10</xdr:col>
      <xdr:colOff>352425</xdr:colOff>
      <xdr:row>26</xdr:row>
      <xdr:rowOff>180975</xdr:rowOff>
    </xdr:to>
    <xdr:graphicFrame macro="">
      <xdr:nvGraphicFramePr>
        <xdr:cNvPr id="11275" name="Chart 2">
          <a:extLst>
            <a:ext uri="{FF2B5EF4-FFF2-40B4-BE49-F238E27FC236}">
              <a16:creationId xmlns:a16="http://schemas.microsoft.com/office/drawing/2014/main" id="{00000000-0008-0000-0200-00000B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workbookViewId="0"/>
  </sheetViews>
  <sheetFormatPr baseColWidth="10" defaultColWidth="9.109375" defaultRowHeight="13.8" x14ac:dyDescent="0.25"/>
  <cols>
    <col min="1" max="1" width="15.5546875" style="1" customWidth="1"/>
    <col min="2" max="2" width="11.88671875" style="1" customWidth="1"/>
    <col min="3" max="6" width="9.33203125" style="1" bestFit="1" customWidth="1"/>
    <col min="7" max="7" width="10.44140625" style="1" customWidth="1"/>
    <col min="8" max="16384" width="9.109375" style="1"/>
  </cols>
  <sheetData>
    <row r="1" spans="1:12" x14ac:dyDescent="0.25">
      <c r="A1" s="1" t="s">
        <v>0</v>
      </c>
      <c r="B1" s="2">
        <v>12000000</v>
      </c>
    </row>
    <row r="2" spans="1:12" x14ac:dyDescent="0.25">
      <c r="A2" s="1" t="s">
        <v>1</v>
      </c>
      <c r="B2" s="3">
        <f>2/3</f>
        <v>0.66666666666666663</v>
      </c>
    </row>
    <row r="3" spans="1:12" x14ac:dyDescent="0.25">
      <c r="A3" s="1" t="s">
        <v>2</v>
      </c>
      <c r="B3" s="3">
        <v>2.8500000000000001E-2</v>
      </c>
    </row>
    <row r="4" spans="1:12" x14ac:dyDescent="0.25">
      <c r="A4" s="1" t="s">
        <v>6</v>
      </c>
      <c r="B4" s="3">
        <v>4.7800000000000002E-2</v>
      </c>
    </row>
    <row r="6" spans="1:12" x14ac:dyDescent="0.25">
      <c r="A6" s="4"/>
      <c r="B6" s="4">
        <v>0</v>
      </c>
      <c r="C6" s="4">
        <v>1</v>
      </c>
      <c r="D6" s="4">
        <v>2</v>
      </c>
      <c r="E6" s="4">
        <v>3</v>
      </c>
      <c r="F6" s="4">
        <v>4</v>
      </c>
      <c r="G6" s="4">
        <v>4.78</v>
      </c>
      <c r="H6" s="1" t="s">
        <v>9</v>
      </c>
    </row>
    <row r="7" spans="1:12" x14ac:dyDescent="0.25">
      <c r="A7" s="1" t="s">
        <v>3</v>
      </c>
      <c r="C7" s="1">
        <f>B3*B9</f>
        <v>228000</v>
      </c>
      <c r="D7" s="1">
        <f>C7</f>
        <v>228000</v>
      </c>
      <c r="E7" s="1">
        <f>D7</f>
        <v>228000</v>
      </c>
      <c r="F7" s="1">
        <f>E7</f>
        <v>228000</v>
      </c>
      <c r="G7" s="1">
        <f>F7</f>
        <v>228000</v>
      </c>
      <c r="H7" s="1">
        <f>SUM(C7:G7)</f>
        <v>1140000</v>
      </c>
    </row>
    <row r="8" spans="1:12" x14ac:dyDescent="0.25">
      <c r="A8" s="1" t="s">
        <v>4</v>
      </c>
      <c r="G8" s="1">
        <f>B9</f>
        <v>8000000</v>
      </c>
    </row>
    <row r="9" spans="1:12" x14ac:dyDescent="0.25">
      <c r="A9" s="1" t="s">
        <v>5</v>
      </c>
      <c r="B9" s="1">
        <f>B1*B2</f>
        <v>8000000</v>
      </c>
      <c r="C9" s="1">
        <f>B9-C8</f>
        <v>8000000</v>
      </c>
      <c r="D9" s="1">
        <f>C9-D8</f>
        <v>8000000</v>
      </c>
      <c r="E9" s="1">
        <f>D9-E8</f>
        <v>8000000</v>
      </c>
      <c r="F9" s="1">
        <f>E9-F8</f>
        <v>8000000</v>
      </c>
      <c r="G9" s="1">
        <f>F9-G8</f>
        <v>0</v>
      </c>
    </row>
    <row r="10" spans="1:12" ht="14.4" thickBot="1" x14ac:dyDescent="0.3">
      <c r="A10" s="5" t="s">
        <v>7</v>
      </c>
      <c r="B10" s="5">
        <f>B9</f>
        <v>8000000</v>
      </c>
      <c r="C10" s="5">
        <f>-(C7+C8)</f>
        <v>-228000</v>
      </c>
      <c r="D10" s="5">
        <f>-(D7+D8)</f>
        <v>-228000</v>
      </c>
      <c r="E10" s="5">
        <f>-(E7+E8)</f>
        <v>-228000</v>
      </c>
      <c r="F10" s="5">
        <f>-(F7+F8)</f>
        <v>-228000</v>
      </c>
      <c r="G10" s="5">
        <f>-(G7+G8)</f>
        <v>-8228000</v>
      </c>
    </row>
    <row r="11" spans="1:12" ht="14.4" thickTop="1" x14ac:dyDescent="0.25">
      <c r="A11" s="1" t="s">
        <v>19</v>
      </c>
      <c r="B11" s="6">
        <f>IRR(B10:G10)</f>
        <v>2.8500000000000192E-2</v>
      </c>
    </row>
    <row r="12" spans="1:12" x14ac:dyDescent="0.25">
      <c r="B12" s="1">
        <f t="shared" ref="B12:G12" si="0">$B$10+NPV((B6/100),$C$10:$G$10)</f>
        <v>-1140000</v>
      </c>
      <c r="C12" s="1">
        <f t="shared" si="0"/>
        <v>-718307.82342011854</v>
      </c>
      <c r="D12" s="1">
        <f t="shared" si="0"/>
        <v>-320515.24657828547</v>
      </c>
      <c r="E12" s="1">
        <f t="shared" si="0"/>
        <v>54956.48624633532</v>
      </c>
      <c r="F12" s="1">
        <f t="shared" si="0"/>
        <v>409567.65445349272</v>
      </c>
      <c r="G12" s="1">
        <f t="shared" si="0"/>
        <v>672556.11333726067</v>
      </c>
    </row>
    <row r="13" spans="1:12" x14ac:dyDescent="0.25">
      <c r="C13" s="4">
        <v>1</v>
      </c>
      <c r="D13" s="4">
        <v>2</v>
      </c>
      <c r="E13" s="4">
        <v>3</v>
      </c>
      <c r="F13" s="4">
        <v>4</v>
      </c>
      <c r="G13" s="4">
        <v>5</v>
      </c>
    </row>
    <row r="14" spans="1:12" x14ac:dyDescent="0.25">
      <c r="A14" s="1" t="s">
        <v>10</v>
      </c>
      <c r="C14" s="1">
        <f>B9*B4</f>
        <v>382400</v>
      </c>
      <c r="D14" s="1">
        <f>C14</f>
        <v>382400</v>
      </c>
      <c r="E14" s="1">
        <f>D14</f>
        <v>382400</v>
      </c>
      <c r="F14" s="1">
        <f>E14</f>
        <v>382400</v>
      </c>
      <c r="G14" s="1">
        <f>F14</f>
        <v>382400</v>
      </c>
    </row>
    <row r="15" spans="1:12" x14ac:dyDescent="0.25">
      <c r="A15" s="1" t="s">
        <v>12</v>
      </c>
      <c r="C15" s="1">
        <f>C7</f>
        <v>228000</v>
      </c>
      <c r="D15" s="1">
        <f>D7</f>
        <v>228000</v>
      </c>
      <c r="E15" s="1">
        <f>E7</f>
        <v>228000</v>
      </c>
      <c r="F15" s="1">
        <f>F7</f>
        <v>228000</v>
      </c>
      <c r="G15" s="1">
        <f>G7</f>
        <v>228000</v>
      </c>
      <c r="L15" s="1" t="s">
        <v>8</v>
      </c>
    </row>
    <row r="16" spans="1:12" ht="14.4" thickBot="1" x14ac:dyDescent="0.3">
      <c r="A16" s="5" t="s">
        <v>11</v>
      </c>
      <c r="B16" s="5"/>
      <c r="C16" s="5">
        <f>C14-C15</f>
        <v>154400</v>
      </c>
      <c r="D16" s="5">
        <f>C16</f>
        <v>154400</v>
      </c>
      <c r="E16" s="5">
        <f>D16</f>
        <v>154400</v>
      </c>
      <c r="F16" s="5">
        <f>E16</f>
        <v>154400</v>
      </c>
      <c r="G16" s="5">
        <f>F16</f>
        <v>154400</v>
      </c>
    </row>
    <row r="17" spans="5:7" ht="14.4" thickTop="1" x14ac:dyDescent="0.25"/>
    <row r="18" spans="5:7" x14ac:dyDescent="0.25">
      <c r="G18" s="1" t="s">
        <v>8</v>
      </c>
    </row>
    <row r="22" spans="5:7" x14ac:dyDescent="0.25">
      <c r="E22" s="1" t="s">
        <v>8</v>
      </c>
      <c r="F22" s="1" t="s">
        <v>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9"/>
  <sheetViews>
    <sheetView tabSelected="1" workbookViewId="0"/>
  </sheetViews>
  <sheetFormatPr baseColWidth="10" defaultColWidth="9.109375" defaultRowHeight="13.8" x14ac:dyDescent="0.25"/>
  <cols>
    <col min="1" max="1" width="12.6640625" style="7" customWidth="1"/>
    <col min="2" max="2" width="8.33203125" style="7" customWidth="1"/>
    <col min="3" max="22" width="6" style="7" customWidth="1"/>
    <col min="23" max="16384" width="9.109375" style="7"/>
  </cols>
  <sheetData>
    <row r="1" spans="1:22" x14ac:dyDescent="0.25">
      <c r="L1" s="7" t="s">
        <v>16</v>
      </c>
    </row>
    <row r="2" spans="1:22" x14ac:dyDescent="0.25">
      <c r="A2" s="10"/>
      <c r="B2" s="10">
        <v>0</v>
      </c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0">
        <v>10</v>
      </c>
      <c r="M2" s="10">
        <v>11</v>
      </c>
      <c r="N2" s="10">
        <v>12</v>
      </c>
      <c r="O2" s="10">
        <v>13</v>
      </c>
      <c r="P2" s="10">
        <v>14</v>
      </c>
      <c r="Q2" s="10">
        <v>15</v>
      </c>
      <c r="R2" s="10">
        <v>16</v>
      </c>
      <c r="S2" s="10">
        <v>17</v>
      </c>
      <c r="T2" s="10">
        <v>18</v>
      </c>
      <c r="U2" s="10">
        <v>19</v>
      </c>
      <c r="V2" s="10">
        <v>20</v>
      </c>
    </row>
    <row r="3" spans="1:22" x14ac:dyDescent="0.25">
      <c r="A3" s="7" t="s">
        <v>0</v>
      </c>
      <c r="B3" s="8">
        <v>400</v>
      </c>
    </row>
    <row r="4" spans="1:22" x14ac:dyDescent="0.25">
      <c r="A4" s="7" t="s">
        <v>13</v>
      </c>
      <c r="C4" s="8">
        <v>4.5999999999999996</v>
      </c>
      <c r="D4" s="7">
        <f>C4</f>
        <v>4.5999999999999996</v>
      </c>
      <c r="E4" s="7">
        <f t="shared" ref="E4:V4" si="0">D4</f>
        <v>4.5999999999999996</v>
      </c>
      <c r="F4" s="7">
        <f t="shared" si="0"/>
        <v>4.5999999999999996</v>
      </c>
      <c r="G4" s="7">
        <f t="shared" si="0"/>
        <v>4.5999999999999996</v>
      </c>
      <c r="H4" s="7">
        <f t="shared" si="0"/>
        <v>4.5999999999999996</v>
      </c>
      <c r="I4" s="7">
        <f t="shared" si="0"/>
        <v>4.5999999999999996</v>
      </c>
      <c r="J4" s="7">
        <f t="shared" si="0"/>
        <v>4.5999999999999996</v>
      </c>
      <c r="K4" s="7">
        <f t="shared" si="0"/>
        <v>4.5999999999999996</v>
      </c>
      <c r="L4" s="7">
        <f t="shared" si="0"/>
        <v>4.5999999999999996</v>
      </c>
      <c r="M4" s="7">
        <f t="shared" si="0"/>
        <v>4.5999999999999996</v>
      </c>
      <c r="N4" s="7">
        <f t="shared" si="0"/>
        <v>4.5999999999999996</v>
      </c>
      <c r="O4" s="7">
        <f t="shared" si="0"/>
        <v>4.5999999999999996</v>
      </c>
      <c r="P4" s="7">
        <f t="shared" si="0"/>
        <v>4.5999999999999996</v>
      </c>
      <c r="Q4" s="7">
        <f t="shared" si="0"/>
        <v>4.5999999999999996</v>
      </c>
      <c r="R4" s="7">
        <f t="shared" si="0"/>
        <v>4.5999999999999996</v>
      </c>
      <c r="S4" s="7">
        <f t="shared" si="0"/>
        <v>4.5999999999999996</v>
      </c>
      <c r="T4" s="7">
        <f t="shared" si="0"/>
        <v>4.5999999999999996</v>
      </c>
      <c r="U4" s="7">
        <f t="shared" si="0"/>
        <v>4.5999999999999996</v>
      </c>
      <c r="V4" s="7">
        <f t="shared" si="0"/>
        <v>4.5999999999999996</v>
      </c>
    </row>
    <row r="5" spans="1:22" x14ac:dyDescent="0.25">
      <c r="A5" s="7" t="s">
        <v>14</v>
      </c>
      <c r="B5" s="7">
        <f>-B3</f>
        <v>-400</v>
      </c>
      <c r="C5" s="7">
        <f>C4</f>
        <v>4.5999999999999996</v>
      </c>
      <c r="D5" s="7">
        <f t="shared" ref="D5:V5" si="1">D4</f>
        <v>4.5999999999999996</v>
      </c>
      <c r="E5" s="7">
        <f t="shared" si="1"/>
        <v>4.5999999999999996</v>
      </c>
      <c r="F5" s="7">
        <f t="shared" si="1"/>
        <v>4.5999999999999996</v>
      </c>
      <c r="G5" s="7">
        <f t="shared" si="1"/>
        <v>4.5999999999999996</v>
      </c>
      <c r="H5" s="7">
        <f t="shared" si="1"/>
        <v>4.5999999999999996</v>
      </c>
      <c r="I5" s="7">
        <f t="shared" si="1"/>
        <v>4.5999999999999996</v>
      </c>
      <c r="J5" s="7">
        <f t="shared" si="1"/>
        <v>4.5999999999999996</v>
      </c>
      <c r="K5" s="7">
        <f t="shared" si="1"/>
        <v>4.5999999999999996</v>
      </c>
      <c r="L5" s="7">
        <f t="shared" si="1"/>
        <v>4.5999999999999996</v>
      </c>
      <c r="M5" s="7">
        <f t="shared" si="1"/>
        <v>4.5999999999999996</v>
      </c>
      <c r="N5" s="7">
        <f t="shared" si="1"/>
        <v>4.5999999999999996</v>
      </c>
      <c r="O5" s="7">
        <f t="shared" si="1"/>
        <v>4.5999999999999996</v>
      </c>
      <c r="P5" s="7">
        <f t="shared" si="1"/>
        <v>4.5999999999999996</v>
      </c>
      <c r="Q5" s="7">
        <f t="shared" si="1"/>
        <v>4.5999999999999996</v>
      </c>
      <c r="R5" s="7">
        <f t="shared" si="1"/>
        <v>4.5999999999999996</v>
      </c>
      <c r="S5" s="7">
        <f t="shared" si="1"/>
        <v>4.5999999999999996</v>
      </c>
      <c r="T5" s="7">
        <f t="shared" si="1"/>
        <v>4.5999999999999996</v>
      </c>
      <c r="U5" s="7">
        <f t="shared" si="1"/>
        <v>4.5999999999999996</v>
      </c>
      <c r="V5" s="7">
        <f t="shared" si="1"/>
        <v>4.5999999999999996</v>
      </c>
    </row>
    <row r="6" spans="1:22" x14ac:dyDescent="0.25">
      <c r="B6" s="9"/>
    </row>
    <row r="7" spans="1:22" x14ac:dyDescent="0.25">
      <c r="G7" s="7" t="s">
        <v>20</v>
      </c>
    </row>
    <row r="8" spans="1:22" x14ac:dyDescent="0.25">
      <c r="A8" s="10"/>
      <c r="B8" s="10">
        <v>-25</v>
      </c>
      <c r="C8" s="10">
        <v>-20</v>
      </c>
      <c r="D8" s="10">
        <v>-15</v>
      </c>
      <c r="E8" s="10">
        <v>-10</v>
      </c>
      <c r="F8" s="10">
        <v>-5</v>
      </c>
      <c r="G8" s="10">
        <v>0</v>
      </c>
      <c r="H8" s="10">
        <v>5</v>
      </c>
      <c r="I8" s="10">
        <v>10</v>
      </c>
      <c r="J8" s="10">
        <v>15</v>
      </c>
      <c r="K8" s="10">
        <v>20</v>
      </c>
      <c r="L8" s="10">
        <v>25</v>
      </c>
    </row>
    <row r="9" spans="1:22" x14ac:dyDescent="0.25">
      <c r="A9" s="7" t="s">
        <v>15</v>
      </c>
      <c r="B9" s="1">
        <f>$B$5+NPV(B8/100,$C$5:$V$5)</f>
        <v>5383.7981357023964</v>
      </c>
      <c r="C9" s="1">
        <f t="shared" ref="C9:I9" si="2">$B$5+NPV(C8/100,$C$5:$V$5)</f>
        <v>1571.9319973733263</v>
      </c>
      <c r="D9" s="1">
        <f t="shared" si="2"/>
        <v>360.53657569967277</v>
      </c>
      <c r="E9" s="1">
        <f t="shared" si="2"/>
        <v>-67.637886361382073</v>
      </c>
      <c r="F9" s="1">
        <f t="shared" si="2"/>
        <v>-235.36509678850416</v>
      </c>
      <c r="G9" s="1">
        <f t="shared" si="2"/>
        <v>-308</v>
      </c>
      <c r="H9" s="1">
        <f t="shared" si="2"/>
        <v>-342.67383242431606</v>
      </c>
      <c r="I9" s="1">
        <f t="shared" si="2"/>
        <v>-360.83760688911065</v>
      </c>
      <c r="J9" s="1">
        <f>$B$5+NPV(J8/100,$C$5:$V$5)</f>
        <v>-371.20707522084359</v>
      </c>
      <c r="K9" s="1">
        <f>$B$5+NPV(K8/100,$C$5:$V$5)</f>
        <v>-377.59993322600553</v>
      </c>
      <c r="L9" s="1">
        <f>$B$5+NPV(L8/100,$C$5:$V$5)</f>
        <v>-381.81213755684769</v>
      </c>
    </row>
    <row r="14" spans="1:22" x14ac:dyDescent="0.25">
      <c r="B14" s="7" t="s">
        <v>8</v>
      </c>
    </row>
    <row r="39" spans="11:11" x14ac:dyDescent="0.25">
      <c r="K39" s="7" t="s">
        <v>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workbookViewId="0"/>
  </sheetViews>
  <sheetFormatPr baseColWidth="10" defaultColWidth="9.109375" defaultRowHeight="13.8" x14ac:dyDescent="0.25"/>
  <cols>
    <col min="1" max="1" width="10" style="7" customWidth="1"/>
    <col min="2" max="2" width="9.88671875" style="7" customWidth="1"/>
    <col min="3" max="3" width="9.109375" style="7"/>
    <col min="4" max="4" width="14.109375" style="7" customWidth="1"/>
    <col min="5" max="5" width="10.109375" style="7" bestFit="1" customWidth="1"/>
    <col min="6" max="16384" width="9.109375" style="7"/>
  </cols>
  <sheetData>
    <row r="1" spans="1:11" x14ac:dyDescent="0.25">
      <c r="A1" s="7" t="s">
        <v>16</v>
      </c>
      <c r="B1" s="7" t="s">
        <v>17</v>
      </c>
      <c r="D1" s="11" t="s">
        <v>18</v>
      </c>
      <c r="E1" s="11" t="s">
        <v>15</v>
      </c>
    </row>
    <row r="2" spans="1:11" x14ac:dyDescent="0.25">
      <c r="A2" s="7">
        <v>0</v>
      </c>
      <c r="B2" s="7">
        <v>78</v>
      </c>
      <c r="D2" s="7">
        <v>0</v>
      </c>
      <c r="E2" s="1">
        <f>$B$2+NPV(D2/100,$B$3:$B$20)</f>
        <v>1045</v>
      </c>
    </row>
    <row r="3" spans="1:11" x14ac:dyDescent="0.25">
      <c r="A3" s="7">
        <v>1</v>
      </c>
      <c r="B3" s="7">
        <v>56</v>
      </c>
      <c r="D3" s="7">
        <v>1</v>
      </c>
      <c r="E3" s="1">
        <f t="shared" ref="E3:E12" si="0">$B$2+NPV(D3/100,$B$3:$B$20)</f>
        <v>957.40879906385953</v>
      </c>
      <c r="F3" s="7">
        <v>1</v>
      </c>
    </row>
    <row r="4" spans="1:11" x14ac:dyDescent="0.25">
      <c r="A4" s="7">
        <v>2</v>
      </c>
      <c r="B4" s="7">
        <v>52</v>
      </c>
      <c r="D4" s="7">
        <v>2</v>
      </c>
      <c r="E4" s="1">
        <f t="shared" si="0"/>
        <v>880.6710834242167</v>
      </c>
      <c r="F4" s="7">
        <v>2</v>
      </c>
    </row>
    <row r="5" spans="1:11" x14ac:dyDescent="0.25">
      <c r="A5" s="7">
        <v>3</v>
      </c>
      <c r="B5" s="7">
        <v>51</v>
      </c>
      <c r="D5" s="7">
        <v>3</v>
      </c>
      <c r="E5" s="1">
        <f t="shared" si="0"/>
        <v>813.22604940218105</v>
      </c>
      <c r="F5" s="7">
        <v>3</v>
      </c>
    </row>
    <row r="6" spans="1:11" x14ac:dyDescent="0.25">
      <c r="A6" s="7">
        <v>4</v>
      </c>
      <c r="B6" s="7">
        <v>50</v>
      </c>
      <c r="D6" s="7">
        <v>4</v>
      </c>
      <c r="E6" s="1">
        <f t="shared" si="0"/>
        <v>753.76022383479483</v>
      </c>
      <c r="F6" s="7">
        <v>4</v>
      </c>
    </row>
    <row r="7" spans="1:11" x14ac:dyDescent="0.25">
      <c r="A7" s="7">
        <v>5</v>
      </c>
      <c r="B7" s="7">
        <v>51</v>
      </c>
      <c r="D7" s="7">
        <v>5</v>
      </c>
      <c r="E7" s="1">
        <f t="shared" si="0"/>
        <v>701.16530111533484</v>
      </c>
      <c r="F7" s="7">
        <v>5</v>
      </c>
    </row>
    <row r="8" spans="1:11" x14ac:dyDescent="0.25">
      <c r="A8" s="7">
        <v>6</v>
      </c>
      <c r="B8" s="7">
        <v>51</v>
      </c>
      <c r="D8" s="7">
        <v>6</v>
      </c>
      <c r="E8" s="1">
        <f t="shared" si="0"/>
        <v>654.50360866146082</v>
      </c>
      <c r="F8" s="7">
        <v>6</v>
      </c>
    </row>
    <row r="9" spans="1:11" x14ac:dyDescent="0.25">
      <c r="A9" s="7">
        <v>7</v>
      </c>
      <c r="B9" s="7">
        <v>55</v>
      </c>
      <c r="D9" s="7">
        <v>7</v>
      </c>
      <c r="E9" s="1">
        <f t="shared" si="0"/>
        <v>612.97974854679944</v>
      </c>
      <c r="F9" s="7">
        <v>7</v>
      </c>
    </row>
    <row r="10" spans="1:11" x14ac:dyDescent="0.25">
      <c r="A10" s="7">
        <v>8</v>
      </c>
      <c r="B10" s="7">
        <v>55</v>
      </c>
      <c r="D10" s="7">
        <v>8</v>
      </c>
      <c r="E10" s="1">
        <f t="shared" si="0"/>
        <v>575.91725220643025</v>
      </c>
      <c r="F10" s="7">
        <v>8</v>
      </c>
    </row>
    <row r="11" spans="1:11" x14ac:dyDescent="0.25">
      <c r="A11" s="7">
        <v>9</v>
      </c>
      <c r="B11" s="7">
        <v>55</v>
      </c>
      <c r="D11" s="7">
        <v>9</v>
      </c>
      <c r="E11" s="1">
        <f t="shared" si="0"/>
        <v>542.7393143431209</v>
      </c>
      <c r="F11" s="7">
        <v>9</v>
      </c>
    </row>
    <row r="12" spans="1:11" x14ac:dyDescent="0.25">
      <c r="A12" s="7">
        <v>10</v>
      </c>
      <c r="B12" s="7">
        <v>51</v>
      </c>
      <c r="D12" s="7">
        <v>10</v>
      </c>
      <c r="E12" s="1">
        <f t="shared" si="0"/>
        <v>512.95285431977231</v>
      </c>
      <c r="F12" s="7">
        <v>10</v>
      </c>
    </row>
    <row r="13" spans="1:11" x14ac:dyDescent="0.25">
      <c r="A13" s="7">
        <v>11</v>
      </c>
      <c r="B13" s="7">
        <v>50</v>
      </c>
    </row>
    <row r="14" spans="1:11" x14ac:dyDescent="0.25">
      <c r="A14" s="7">
        <v>12</v>
      </c>
      <c r="B14" s="7">
        <v>50</v>
      </c>
      <c r="K14" s="7" t="s">
        <v>8</v>
      </c>
    </row>
    <row r="15" spans="1:11" x14ac:dyDescent="0.25">
      <c r="A15" s="7">
        <v>13</v>
      </c>
      <c r="B15" s="7">
        <v>51</v>
      </c>
    </row>
    <row r="16" spans="1:11" x14ac:dyDescent="0.25">
      <c r="A16" s="7">
        <v>14</v>
      </c>
      <c r="B16" s="7">
        <v>54</v>
      </c>
    </row>
    <row r="17" spans="1:2" x14ac:dyDescent="0.25">
      <c r="A17" s="7">
        <v>15</v>
      </c>
      <c r="B17" s="7">
        <v>54</v>
      </c>
    </row>
    <row r="18" spans="1:2" x14ac:dyDescent="0.25">
      <c r="A18" s="7">
        <v>16</v>
      </c>
      <c r="B18" s="7">
        <v>60</v>
      </c>
    </row>
    <row r="19" spans="1:2" x14ac:dyDescent="0.25">
      <c r="A19" s="7">
        <v>17</v>
      </c>
      <c r="B19" s="7">
        <v>60</v>
      </c>
    </row>
    <row r="20" spans="1:2" x14ac:dyDescent="0.25">
      <c r="A20" s="7">
        <v>18</v>
      </c>
      <c r="B20" s="7">
        <v>61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4N.2</vt:lpstr>
      <vt:lpstr>4N.7</vt:lpstr>
      <vt:lpstr>4N.10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FAG86009</dc:creator>
  <cp:lastModifiedBy>Malgorzata Golinska</cp:lastModifiedBy>
  <dcterms:created xsi:type="dcterms:W3CDTF">2009-06-27T05:22:09Z</dcterms:created>
  <dcterms:modified xsi:type="dcterms:W3CDTF">2021-04-29T07:31:36Z</dcterms:modified>
</cp:coreProperties>
</file>