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8540" windowHeight="12015" activeTab="0"/>
  </bookViews>
  <sheets>
    <sheet name="Kort-Lang" sheetId="1" r:id="rId1"/>
    <sheet name="Markedskampanj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 kan brukes til å beregne årlig avkastning ved å beta,e et abonnement årlig kontra kvartalsvis
</t>
        </r>
      </text>
    </comment>
    <comment ref="E1" authorId="0">
      <text>
        <r>
          <rPr>
            <sz val="9"/>
            <rFont val="Tahoma"/>
            <family val="2"/>
          </rPr>
          <t>Nominelt pr. år til totalkapitalen etter skatt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<sst xmlns="http://schemas.openxmlformats.org/spreadsheetml/2006/main" count="19" uniqueCount="17">
  <si>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Rentesats</t>
  </si>
  <si>
    <t>Antall perioder</t>
  </si>
  <si>
    <t>Nåverdi</t>
  </si>
  <si>
    <t>Etterskuddsannuitet</t>
  </si>
  <si>
    <t>Antall perioder pr. år</t>
  </si>
  <si>
    <t>Salgpris</t>
  </si>
  <si>
    <t>Inntakskost</t>
  </si>
  <si>
    <t>Nødvendig mersalg pr. dag</t>
  </si>
  <si>
    <t>Dager pr. år</t>
  </si>
  <si>
    <t>Årsabonnement</t>
  </si>
  <si>
    <t>pr. kvartal</t>
  </si>
  <si>
    <t>Kvartalsabonnement</t>
  </si>
  <si>
    <t>Les dette</t>
  </si>
  <si>
    <t>Avkastningskrav</t>
  </si>
  <si>
    <t>Internrente pr. kvartal</t>
  </si>
  <si>
    <t>Internrente pr. år</t>
  </si>
  <si>
    <t>Planperiode</t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</si>
</sst>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\ %"/>
    <numFmt numFmtId="180" formatCode="0.000"/>
    <numFmt numFmtId="181" formatCode="0.000000"/>
    <numFmt numFmtId="182" formatCode="0.00000"/>
    <numFmt numFmtId="183" formatCode="0.0000"/>
    <numFmt numFmtId="184" formatCode="0.000\ %"/>
    <numFmt numFmtId="185" formatCode="0.0000\ %"/>
    <numFmt numFmtId="186" formatCode="#,##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9" fontId="0" fillId="0" borderId="0" xfId="59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79" fontId="1" fillId="0" borderId="0" xfId="59" applyNumberFormat="1" applyFon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525"/>
          <c:w val="0.936"/>
          <c:h val="0.8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'Kort-Lang'!$B$19:$G$19</c:f>
            </c:numRef>
          </c:cat>
          <c:val>
            <c:numRef>
              <c:f>'Kort-Lang'!$B$20:$G$20</c:f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Planperiode, år</a:t>
                </a:r>
              </a:p>
            </c:rich>
          </c:tx>
          <c:layout>
            <c:manualLayout>
              <c:xMode val="factor"/>
              <c:yMode val="factor"/>
              <c:x val="0.15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Nåverdi, kr.</a:t>
                </a:r>
              </a:p>
            </c:rich>
          </c:tx>
          <c:layout>
            <c:manualLayout>
              <c:xMode val="factor"/>
              <c:yMode val="factor"/>
              <c:x val="0.06975"/>
              <c:y val="0.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'Kort-Lang'!$F$13:$J$13</c:f>
            </c:numRef>
          </c:cat>
          <c:val>
            <c:numRef>
              <c:f>'Kort-Lang'!$F$3:$J$3</c:f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Kapitalkostnad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Nåverdi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2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28575</xdr:rowOff>
    </xdr:from>
    <xdr:to>
      <xdr:col>4</xdr:col>
      <xdr:colOff>552450</xdr:colOff>
      <xdr:row>32</xdr:row>
      <xdr:rowOff>57150</xdr:rowOff>
    </xdr:to>
    <xdr:graphicFrame>
      <xdr:nvGraphicFramePr>
        <xdr:cNvPr id="1" name="Chart 4"/>
        <xdr:cNvGraphicFramePr/>
      </xdr:nvGraphicFramePr>
      <xdr:xfrm>
        <a:off x="66675" y="2914650"/>
        <a:ext cx="259080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161925</xdr:rowOff>
    </xdr:from>
    <xdr:to>
      <xdr:col>9</xdr:col>
      <xdr:colOff>428625</xdr:colOff>
      <xdr:row>17</xdr:row>
      <xdr:rowOff>66675</xdr:rowOff>
    </xdr:to>
    <xdr:graphicFrame>
      <xdr:nvGraphicFramePr>
        <xdr:cNvPr id="2" name="Chart 3"/>
        <xdr:cNvGraphicFramePr/>
      </xdr:nvGraphicFramePr>
      <xdr:xfrm>
        <a:off x="2657475" y="64770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50" zoomScaleNormal="150" zoomScalePageLayoutView="0" workbookViewId="0" topLeftCell="A1">
      <selection activeCell="A2" sqref="A2:C6"/>
    </sheetView>
  </sheetViews>
  <sheetFormatPr defaultColWidth="9.140625" defaultRowHeight="12.75" outlineLevelRow="1" outlineLevelCol="1"/>
  <cols>
    <col min="1" max="1" width="10.421875" style="0" customWidth="1"/>
    <col min="2" max="2" width="11.8515625" style="0" bestFit="1" customWidth="1"/>
    <col min="4" max="4" width="8.421875" style="0" customWidth="1"/>
    <col min="5" max="5" width="13.8515625" style="0" hidden="1" customWidth="1" outlineLevel="1"/>
    <col min="6" max="6" width="11.421875" style="0" hidden="1" customWidth="1" outlineLevel="1"/>
    <col min="7" max="8" width="7.00390625" style="0" hidden="1" customWidth="1" outlineLevel="1"/>
    <col min="9" max="9" width="7.140625" style="0" hidden="1" customWidth="1" outlineLevel="1"/>
    <col min="10" max="10" width="6.7109375" style="0" hidden="1" customWidth="1" outlineLevel="1"/>
    <col min="11" max="11" width="8.28125" style="0" customWidth="1" collapsed="1"/>
  </cols>
  <sheetData>
    <row r="1" spans="1:10" ht="12.75">
      <c r="A1" s="8" t="s">
        <v>12</v>
      </c>
      <c r="E1" t="s">
        <v>13</v>
      </c>
      <c r="F1" s="11">
        <v>0</v>
      </c>
      <c r="G1" s="11">
        <v>0.1</v>
      </c>
      <c r="H1" s="7">
        <f>$G$1+G1</f>
        <v>0.2</v>
      </c>
      <c r="I1" s="7">
        <f>$G$1+H1</f>
        <v>0.30000000000000004</v>
      </c>
      <c r="J1" s="7">
        <f>$G$1+I1</f>
        <v>0.4</v>
      </c>
    </row>
    <row r="2" spans="1:10" ht="12.75">
      <c r="A2" t="s">
        <v>9</v>
      </c>
      <c r="C2" s="6">
        <v>2350</v>
      </c>
      <c r="E2" t="s">
        <v>10</v>
      </c>
      <c r="F2" s="7">
        <f>(1+F1)^0.25-1</f>
        <v>0</v>
      </c>
      <c r="G2" s="7">
        <f>(1+G1)^0.25-1</f>
        <v>0.02411368908444511</v>
      </c>
      <c r="H2" s="7">
        <f>(1+H1)^0.25-1</f>
        <v>0.04663513939210562</v>
      </c>
      <c r="I2" s="7">
        <f>(1+I1)^0.25-1</f>
        <v>0.06778997237244089</v>
      </c>
      <c r="J2" s="7">
        <f>(1+J1)^0.25-1</f>
        <v>0.08775730593727715</v>
      </c>
    </row>
    <row r="3" spans="1:10" ht="12.75">
      <c r="A3" s="8" t="s">
        <v>11</v>
      </c>
      <c r="C3" s="6">
        <v>650</v>
      </c>
      <c r="E3" t="s">
        <v>2</v>
      </c>
      <c r="F3" s="9">
        <f>-$C2+$C3-PV(F2,$C4-1,$C3)</f>
        <v>250</v>
      </c>
      <c r="G3" s="9">
        <f>-$C2+$C3-PV(G2,$C4-1,$C3)</f>
        <v>159.60393030367823</v>
      </c>
      <c r="H3" s="9">
        <f>-$C2+$C3-PV(H2,$C4-1,$C3)</f>
        <v>81.3312860674921</v>
      </c>
      <c r="I3" s="9">
        <f>-$C2+$C3-PV(I2,$C4-1,$C3)</f>
        <v>12.716641568960995</v>
      </c>
      <c r="J3" s="4">
        <f>-$C2+$C3-PV(J2,$C4-1,$C3)</f>
        <v>-48.05979177367476</v>
      </c>
    </row>
    <row r="4" spans="1:5" ht="12.75">
      <c r="A4" t="s">
        <v>4</v>
      </c>
      <c r="C4" s="2">
        <v>4</v>
      </c>
      <c r="E4" s="2"/>
    </row>
    <row r="5" spans="1:5" ht="12.75">
      <c r="A5" t="s">
        <v>14</v>
      </c>
      <c r="C5" s="5">
        <f>RATE(C4-1,C3,-C2+C3)</f>
        <v>0.07186812315231415</v>
      </c>
      <c r="E5" s="5"/>
    </row>
    <row r="6" spans="1:5" ht="12.75">
      <c r="A6" t="s">
        <v>15</v>
      </c>
      <c r="C6" s="7">
        <f>(1+C5)^C4-1</f>
        <v>0.31997413608922387</v>
      </c>
      <c r="E6" s="7"/>
    </row>
    <row r="9" spans="3:5" ht="12.75">
      <c r="C9" s="2"/>
      <c r="D9" s="8"/>
      <c r="E9" s="8"/>
    </row>
    <row r="10" spans="3:5" ht="12.75">
      <c r="C10" s="2"/>
      <c r="D10" s="8"/>
      <c r="E10" s="8"/>
    </row>
    <row r="11" spans="3:5" ht="12.75">
      <c r="C11" s="2"/>
      <c r="D11" s="8"/>
      <c r="E11" s="8"/>
    </row>
    <row r="12" spans="3:5" ht="12.75">
      <c r="C12" s="2"/>
      <c r="D12" s="8"/>
      <c r="E12" s="8"/>
    </row>
    <row r="13" spans="3:10" ht="12.75">
      <c r="C13" s="2"/>
      <c r="D13" s="8"/>
      <c r="E13" s="8"/>
      <c r="G13" s="12">
        <f>G1</f>
        <v>0.1</v>
      </c>
      <c r="H13" s="12">
        <f>H1</f>
        <v>0.2</v>
      </c>
      <c r="I13" s="12">
        <f>I1</f>
        <v>0.30000000000000004</v>
      </c>
      <c r="J13" s="12">
        <f>J1</f>
        <v>0.4</v>
      </c>
    </row>
    <row r="14" spans="3:5" ht="12.75">
      <c r="C14" s="2"/>
      <c r="D14" s="8"/>
      <c r="E14" s="8"/>
    </row>
    <row r="15" spans="3:5" ht="12.75">
      <c r="C15" s="2"/>
      <c r="D15" s="8"/>
      <c r="E15" s="8"/>
    </row>
    <row r="16" spans="3:5" ht="12.75">
      <c r="C16" s="5"/>
      <c r="D16" s="5"/>
      <c r="E16" s="5"/>
    </row>
    <row r="17" spans="3:5" ht="12.75">
      <c r="C17" s="8"/>
      <c r="D17" s="8"/>
      <c r="E17" s="8"/>
    </row>
    <row r="18" spans="3:5" ht="12.75">
      <c r="C18" s="6"/>
      <c r="D18" s="6"/>
      <c r="E18" s="6"/>
    </row>
    <row r="19" spans="1:7" ht="12.75" hidden="1" outlineLevel="1">
      <c r="A19" s="8" t="s">
        <v>16</v>
      </c>
      <c r="B19" s="10">
        <v>5</v>
      </c>
      <c r="C19" s="10">
        <v>10</v>
      </c>
      <c r="D19" s="10">
        <v>15</v>
      </c>
      <c r="E19" s="10">
        <v>20</v>
      </c>
      <c r="F19" s="10">
        <v>25</v>
      </c>
      <c r="G19" s="10">
        <v>30</v>
      </c>
    </row>
    <row r="20" spans="1:7" ht="12.75" hidden="1" outlineLevel="1">
      <c r="A20" s="8" t="s">
        <v>2</v>
      </c>
      <c r="B20" s="9">
        <f aca="true" t="shared" si="0" ref="B20:G20">-PV(1%,B19,220)</f>
        <v>1067.754872651525</v>
      </c>
      <c r="C20" s="9">
        <f t="shared" si="0"/>
        <v>2083.686996754372</v>
      </c>
      <c r="D20" s="9">
        <f t="shared" si="0"/>
        <v>3050.311553775661</v>
      </c>
      <c r="E20" s="9">
        <f t="shared" si="0"/>
        <v>3970.021652579501</v>
      </c>
      <c r="F20" s="9">
        <f t="shared" si="0"/>
        <v>4845.094254136768</v>
      </c>
      <c r="G20" s="9">
        <f t="shared" si="0"/>
        <v>5677.695808683273</v>
      </c>
    </row>
    <row r="21" ht="12.75" hidden="1" outlineLevel="1"/>
    <row r="22" ht="12.75" hidden="1" outlineLevel="1">
      <c r="E22" s="8"/>
    </row>
    <row r="23" ht="12.75" hidden="1" outlineLevel="1">
      <c r="E23" s="5"/>
    </row>
    <row r="24" ht="12.75" hidden="1" outlineLevel="1">
      <c r="E24" s="8"/>
    </row>
    <row r="25" ht="12.75" hidden="1" outlineLevel="1">
      <c r="E25" s="6"/>
    </row>
    <row r="26" ht="12.75" hidden="1" outlineLevel="1">
      <c r="E26" s="7"/>
    </row>
    <row r="27" ht="12.75" hidden="1" outlineLevel="1"/>
    <row r="28" ht="12.75" hidden="1" outlineLevel="1"/>
    <row r="29" ht="12.75" hidden="1" outlineLevel="1">
      <c r="H29" s="1"/>
    </row>
    <row r="30" ht="12.75" hidden="1" outlineLevel="1"/>
    <row r="31" ht="12.75" collapsed="1"/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200" zoomScaleNormal="200" zoomScalePageLayoutView="0" workbookViewId="0" topLeftCell="A1">
      <selection activeCell="C3" sqref="C3"/>
    </sheetView>
  </sheetViews>
  <sheetFormatPr defaultColWidth="9.140625" defaultRowHeight="12.75"/>
  <cols>
    <col min="1" max="1" width="11.140625" style="0" customWidth="1"/>
    <col min="2" max="2" width="13.28125" style="0" customWidth="1"/>
    <col min="3" max="3" width="13.57421875" style="0" customWidth="1"/>
  </cols>
  <sheetData>
    <row r="1" spans="1:3" ht="12.75">
      <c r="A1" t="s">
        <v>2</v>
      </c>
      <c r="C1" s="2">
        <v>5000000</v>
      </c>
    </row>
    <row r="2" spans="1:3" ht="12.75">
      <c r="A2" t="s">
        <v>0</v>
      </c>
      <c r="C2" s="3">
        <v>0.1</v>
      </c>
    </row>
    <row r="3" spans="1:3" ht="12.75">
      <c r="A3" t="s">
        <v>1</v>
      </c>
      <c r="C3" s="2">
        <v>4</v>
      </c>
    </row>
    <row r="4" spans="1:3" ht="12.75">
      <c r="A4" t="s">
        <v>3</v>
      </c>
      <c r="C4" s="4">
        <f>-PMT(C2,C3,C1)</f>
        <v>1577354.0185304882</v>
      </c>
    </row>
    <row r="6" spans="1:3" ht="12.75">
      <c r="A6" t="s">
        <v>5</v>
      </c>
      <c r="C6" s="2">
        <v>50</v>
      </c>
    </row>
    <row r="7" spans="1:3" ht="12.75">
      <c r="A7" t="s">
        <v>6</v>
      </c>
      <c r="C7" s="2">
        <v>15</v>
      </c>
    </row>
    <row r="8" spans="1:3" ht="12.75">
      <c r="A8" t="s">
        <v>8</v>
      </c>
      <c r="C8" s="2">
        <v>320</v>
      </c>
    </row>
    <row r="9" spans="1:3" ht="12.75">
      <c r="A9" t="s">
        <v>7</v>
      </c>
      <c r="C9" s="1">
        <f>C4/((C6-C7)*C8)</f>
        <v>140.83518022593645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2007-11-20T12:56:47Z</dcterms:created>
  <dcterms:modified xsi:type="dcterms:W3CDTF">2009-04-29T09:17:45Z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