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drawings/drawing4.xml" ContentType="application/vnd.openxmlformats-officedocument.drawing+xml"/>
  <Override PartName="/xl/comments6.xml" ContentType="application/vnd.openxmlformats-officedocument.spreadsheetml.comments+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omments7.xml" ContentType="application/vnd.openxmlformats-officedocument.spreadsheetml.comments+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defaultThemeVersion="124226"/>
  <mc:AlternateContent xmlns:mc="http://schemas.openxmlformats.org/markup-compatibility/2006">
    <mc:Choice Requires="x15">
      <x15ac:absPath xmlns:x15ac="http://schemas.microsoft.com/office/spreadsheetml/2010/11/ac" url="C:\Users\malgorzatag\Documents\_PROSJEKTER\_DIGITALE\finans innføring i investering\2019_rettelser for kopi\kap_1\FIF_2019_Nettside_Kap_01_Regneark_for_bok\"/>
    </mc:Choice>
  </mc:AlternateContent>
  <xr:revisionPtr revIDLastSave="0" documentId="8_{DB2BD6C1-BF97-4B2A-896F-20ED64601EFB}" xr6:coauthVersionLast="45" xr6:coauthVersionMax="45" xr10:uidLastSave="{00000000-0000-0000-0000-000000000000}"/>
  <bookViews>
    <workbookView xWindow="735" yWindow="735" windowWidth="23415" windowHeight="15225" activeTab="5" xr2:uid="{00000000-000D-0000-FFFF-FFFF00000000}"/>
  </bookViews>
  <sheets>
    <sheet name="Tabell1.2" sheetId="7" r:id="rId1"/>
    <sheet name="Tabell 1.3" sheetId="8" r:id="rId2"/>
    <sheet name="Tabell 1.5" sheetId="12" r:id="rId3"/>
    <sheet name="Tabell 1.6" sheetId="14" r:id="rId4"/>
    <sheet name="Figur 1.1" sheetId="6" r:id="rId5"/>
    <sheet name="Figur 1.3" sheetId="15" r:id="rId6"/>
    <sheet name="Figur 1.4" sheetId="1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14" l="1"/>
  <c r="F11" i="16"/>
  <c r="F9" i="16"/>
  <c r="B9" i="16"/>
  <c r="B10" i="16"/>
  <c r="A10" i="16"/>
  <c r="A11" i="16"/>
  <c r="A12" i="16"/>
  <c r="A9" i="16"/>
  <c r="B7" i="16"/>
  <c r="A3" i="16"/>
  <c r="A4" i="16"/>
  <c r="A5" i="16"/>
  <c r="A6" i="16"/>
  <c r="A7" i="16"/>
  <c r="A2" i="16"/>
  <c r="C4" i="16"/>
  <c r="D4" i="16"/>
  <c r="E5" i="16"/>
  <c r="D3" i="16"/>
  <c r="C3" i="16"/>
  <c r="F2" i="16"/>
  <c r="D16" i="15"/>
  <c r="E16" i="15" s="1"/>
  <c r="F16" i="15" s="1"/>
  <c r="A10" i="15"/>
  <c r="A11" i="15"/>
  <c r="B11" i="15"/>
  <c r="A12" i="15"/>
  <c r="D12" i="15"/>
  <c r="A13" i="15"/>
  <c r="D13" i="15"/>
  <c r="A14" i="15"/>
  <c r="B14" i="15"/>
  <c r="D14" i="15"/>
  <c r="E14" i="15"/>
  <c r="B10" i="14" l="1"/>
  <c r="B10" i="15" s="1"/>
  <c r="E9" i="14"/>
  <c r="D9" i="15" s="1"/>
  <c r="B9" i="14"/>
  <c r="E8" i="14"/>
  <c r="D8" i="15" s="1"/>
  <c r="B8" i="14"/>
  <c r="B8" i="15" s="1"/>
  <c r="A9" i="14"/>
  <c r="A9" i="15" s="1"/>
  <c r="A8" i="14"/>
  <c r="A8" i="15" s="1"/>
  <c r="A16" i="15" s="1"/>
  <c r="A4" i="14"/>
  <c r="A3" i="15" s="1"/>
  <c r="A5" i="14"/>
  <c r="A4" i="15" s="1"/>
  <c r="A6" i="14"/>
  <c r="A5" i="15" s="1"/>
  <c r="A7" i="14"/>
  <c r="A6" i="15" s="1"/>
  <c r="A3" i="14"/>
  <c r="A2" i="15" s="1"/>
  <c r="D4" i="14"/>
  <c r="C3" i="15" s="1"/>
  <c r="D5" i="14"/>
  <c r="C4" i="15" s="1"/>
  <c r="E6" i="14"/>
  <c r="D5" i="15" s="1"/>
  <c r="C5" i="14"/>
  <c r="B4" i="15" s="1"/>
  <c r="C4" i="14"/>
  <c r="B3" i="15" s="1"/>
  <c r="F3" i="14"/>
  <c r="E2" i="15" s="1"/>
  <c r="D7" i="6"/>
  <c r="E7" i="6" s="1"/>
  <c r="F7" i="6" s="1"/>
  <c r="G7" i="6" s="1"/>
  <c r="H7" i="6" s="1"/>
  <c r="D7" i="8"/>
  <c r="E7" i="8" s="1"/>
  <c r="F7" i="8" s="1"/>
  <c r="G7" i="8" s="1"/>
  <c r="H7" i="8" s="1"/>
  <c r="C3" i="8"/>
  <c r="D3" i="8" s="1"/>
  <c r="E3" i="8" s="1"/>
  <c r="F3" i="8" s="1"/>
  <c r="G3" i="8" s="1"/>
  <c r="H3" i="8" s="1"/>
  <c r="E10" i="14" l="1"/>
  <c r="D10" i="15" s="1"/>
  <c r="B13" i="14"/>
  <c r="B13" i="15" s="1"/>
  <c r="B9" i="15"/>
  <c r="D31" i="16"/>
  <c r="B21" i="16"/>
  <c r="B20" i="16"/>
  <c r="G19" i="16"/>
  <c r="F19" i="16"/>
  <c r="E19" i="16"/>
  <c r="D19" i="16"/>
  <c r="C19" i="16"/>
  <c r="B19" i="16"/>
  <c r="B18" i="16"/>
  <c r="D17" i="16"/>
  <c r="C17" i="16"/>
  <c r="B17" i="16"/>
  <c r="K16" i="16"/>
  <c r="I16" i="16"/>
  <c r="E16" i="16"/>
  <c r="E31" i="16" s="1"/>
  <c r="B16" i="16"/>
  <c r="J14" i="16"/>
  <c r="I13" i="16"/>
  <c r="J12" i="16"/>
  <c r="J13" i="16" s="1"/>
  <c r="I11" i="16"/>
  <c r="L9" i="16"/>
  <c r="L8" i="16"/>
  <c r="I6" i="16"/>
  <c r="L5" i="16"/>
  <c r="I5" i="16"/>
  <c r="K4" i="16"/>
  <c r="J4" i="16"/>
  <c r="I4" i="16"/>
  <c r="K3" i="16"/>
  <c r="J3" i="16"/>
  <c r="I3" i="16"/>
  <c r="M2" i="16"/>
  <c r="I2" i="16"/>
  <c r="D16" i="14"/>
  <c r="A16" i="14"/>
  <c r="B12" i="14"/>
  <c r="B12" i="15" s="1"/>
  <c r="B12" i="12"/>
  <c r="B12" i="16" s="1"/>
  <c r="B11" i="12"/>
  <c r="B11" i="16" s="1"/>
  <c r="E5" i="12"/>
  <c r="E4" i="12"/>
  <c r="E3" i="16" l="1"/>
  <c r="L3" i="16" s="1"/>
  <c r="E4" i="14"/>
  <c r="D3" i="15" s="1"/>
  <c r="E4" i="16"/>
  <c r="L4" i="16" s="1"/>
  <c r="E5" i="14"/>
  <c r="D4" i="15" s="1"/>
  <c r="L11" i="16"/>
  <c r="E7" i="12"/>
  <c r="E7" i="14" s="1"/>
  <c r="D6" i="15" s="1"/>
  <c r="E17" i="16"/>
  <c r="L16" i="16"/>
  <c r="F16" i="16"/>
  <c r="E16" i="14"/>
  <c r="F16" i="14"/>
  <c r="F7" i="12" l="1"/>
  <c r="E11" i="14"/>
  <c r="F11" i="14" s="1"/>
  <c r="E6" i="16"/>
  <c r="F31" i="16"/>
  <c r="G16" i="16"/>
  <c r="M16" i="16"/>
  <c r="F17" i="16"/>
  <c r="F17" i="15"/>
  <c r="E17" i="15"/>
  <c r="E18" i="15" s="1"/>
  <c r="D17" i="15"/>
  <c r="D18" i="15" s="1"/>
  <c r="C17" i="15"/>
  <c r="C18" i="15" s="1"/>
  <c r="B17" i="15"/>
  <c r="B18" i="15" s="1"/>
  <c r="G16" i="14"/>
  <c r="F8" i="12"/>
  <c r="C3" i="6"/>
  <c r="D3" i="6" s="1"/>
  <c r="E3" i="6" s="1"/>
  <c r="F3" i="6" s="1"/>
  <c r="G3" i="6" s="1"/>
  <c r="H3" i="6" s="1"/>
  <c r="D11" i="15" l="1"/>
  <c r="F6" i="16"/>
  <c r="F18" i="16" s="1"/>
  <c r="F20" i="16" s="1"/>
  <c r="F21" i="16" s="1"/>
  <c r="L6" i="16"/>
  <c r="F12" i="14"/>
  <c r="E11" i="15"/>
  <c r="F18" i="15"/>
  <c r="G18" i="16"/>
  <c r="G20" i="16" s="1"/>
  <c r="E18" i="16"/>
  <c r="E20" i="16" s="1"/>
  <c r="E21" i="16" s="1"/>
  <c r="N16" i="16"/>
  <c r="G17" i="16"/>
  <c r="G31" i="16"/>
  <c r="G17" i="14"/>
  <c r="G18" i="14" s="1"/>
  <c r="F17" i="14"/>
  <c r="F18" i="14" s="1"/>
  <c r="E17" i="14"/>
  <c r="E18" i="14" s="1"/>
  <c r="D17" i="14"/>
  <c r="D18" i="14" s="1"/>
  <c r="C17" i="14"/>
  <c r="C18" i="14" s="1"/>
  <c r="F10" i="12"/>
  <c r="C3" i="7"/>
  <c r="D3" i="7" s="1"/>
  <c r="E3" i="7" s="1"/>
  <c r="F3" i="7" s="1"/>
  <c r="G3" i="7" s="1"/>
  <c r="H3" i="7" s="1"/>
  <c r="H8" i="8"/>
  <c r="G8" i="8"/>
  <c r="F8" i="8"/>
  <c r="E8" i="8"/>
  <c r="D8" i="8"/>
  <c r="C8" i="8"/>
  <c r="B8" i="8"/>
  <c r="G23" i="6"/>
  <c r="F23" i="6"/>
  <c r="E23" i="6"/>
  <c r="D23" i="6"/>
  <c r="C23" i="6"/>
  <c r="B23" i="6"/>
  <c r="H8" i="6"/>
  <c r="G8" i="6"/>
  <c r="F8" i="6"/>
  <c r="E8" i="6"/>
  <c r="D8" i="6"/>
  <c r="C8" i="6"/>
  <c r="B8" i="6"/>
  <c r="M17" i="16" l="1"/>
  <c r="M18" i="16" s="1"/>
  <c r="J17" i="16"/>
  <c r="J18" i="16" s="1"/>
  <c r="L17" i="16"/>
  <c r="L18" i="16" s="1"/>
  <c r="L12" i="16"/>
  <c r="M12" i="16" s="1"/>
  <c r="M13" i="16" s="1"/>
  <c r="M14" i="16" s="1"/>
  <c r="N17" i="16"/>
  <c r="N18" i="16" s="1"/>
  <c r="K17" i="16"/>
  <c r="K18" i="16" s="1"/>
  <c r="F7" i="16"/>
  <c r="C18" i="16" s="1"/>
  <c r="C20" i="16" s="1"/>
  <c r="C21" i="16" s="1"/>
  <c r="D18" i="16"/>
  <c r="D20" i="16" s="1"/>
  <c r="D21" i="16" s="1"/>
  <c r="F12" i="12"/>
  <c r="F12" i="16" s="1"/>
  <c r="F10" i="16"/>
  <c r="F13" i="14"/>
  <c r="E13" i="15" s="1"/>
  <c r="E12" i="15"/>
  <c r="G21"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000-000001000000}">
      <text>
        <r>
          <rPr>
            <sz val="11"/>
            <color indexed="81"/>
            <rFont val="Times New Roman"/>
            <family val="1"/>
          </rPr>
          <t>Dette regnearket gjengir tallene i tabell 1.2.</t>
        </r>
        <r>
          <rPr>
            <sz val="12"/>
            <color indexed="81"/>
            <rFont val="Times New Roman"/>
            <family val="1"/>
          </rPr>
          <t xml:space="preserve">
</t>
        </r>
        <r>
          <rPr>
            <sz val="11"/>
            <color indexed="81"/>
            <rFont val="Times New Roman"/>
            <family val="1"/>
          </rPr>
          <t xml:space="preserve">Fet font angir inngangsverdi, dvs. data du må legge inn. Vanlig font betyr utgangsverdi, dvs. beregnede tall.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100-000001000000}">
      <text>
        <r>
          <rPr>
            <sz val="12"/>
            <color indexed="81"/>
            <rFont val="Times New Roman"/>
            <family val="1"/>
          </rPr>
          <t>Dette regnearket er en forenklet variant av regnearket som brukes i mange eksempler og oppgaver. Lønnsomhet.xlsx finner du under høyreknappen Regneark på nettsidens startside. Vi anbefaler at du venter med den generelle fremstillingen til du kommer til kapittel 4.
Fet font angir inngangsverdi, dvs. data du må legge inn. Vanlig font betyr utgangsverdi, dvs. beregnede tall.</t>
        </r>
        <r>
          <rPr>
            <sz val="11"/>
            <color indexed="81"/>
            <rFont val="Times New Roman"/>
            <family val="1"/>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200-000001000000}">
      <text>
        <r>
          <rPr>
            <sz val="11"/>
            <color indexed="81"/>
            <rFont val="Times New Roman"/>
            <family val="1"/>
          </rPr>
          <t>Med dette regnearket kan du gjøre beregningene i tabell 1.5 læreboken. 
Fet font angir inngangsverdi, dvs. data du må legge inn. Vanlig font betyr utgangsverdi, dvs. beregnede tall.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300-000001000000}">
      <text>
        <r>
          <rPr>
            <sz val="9"/>
            <color indexed="81"/>
            <rFont val="Tahoma"/>
            <family val="2"/>
          </rPr>
          <t>Med dette regnearket kan du gjøre beregningene i tabell 1.5 læreboken. 
Fet font angir inngangsverdi, dvs. data du må legge inn. Vanlig font betyr utgangsverdi, dvs. beregnede tall.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400-000001000000}">
      <text>
        <r>
          <rPr>
            <sz val="11"/>
            <color indexed="81"/>
            <rFont val="Times New Roman"/>
            <family val="1"/>
          </rPr>
          <t xml:space="preserve">Dette regnearket er en forenklet variant av regnearket som brukes i mange eksempler og oppgaver. Lønnsomhet.xlsx finner du under høyreknappen Regneark på nettsidens startside. Vi anbefaler at du venter med den generelle fremstillingen til du kommer til kapittel 4.
Fet font angir inngangsverdi, dvs. data du må legge inn. Vanlig font betyr utgangsverdi, dvs. beregnede tall.
</t>
        </r>
      </text>
    </comment>
    <comment ref="B23" authorId="0" shapeId="0" xr:uid="{00000000-0006-0000-0400-000002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500-000001000000}">
      <text>
        <r>
          <rPr>
            <sz val="12"/>
            <color indexed="81"/>
            <rFont val="Times New Roman"/>
            <family val="1"/>
          </rPr>
          <t>Dette regnearket er en forenklet variant av regnearket som brukes i mange eksempler og oppgaver. Lønnsomhet.xlsx finner du under høyreknappen Regneark på nettsidens startside. Vi anbefaler at du venter med den generelle fremstillingen til du kommer til kapittel 4.
Fet font angir inngangsverdi, dvs. data du må legge inn. Vanlig font betyr utgangsverdi, dvs. beregnede tall.</t>
        </r>
        <r>
          <rPr>
            <sz val="11"/>
            <color indexed="81"/>
            <rFont val="Times New Roman"/>
            <family val="1"/>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600-000001000000}">
      <text>
        <r>
          <rPr>
            <sz val="9"/>
            <color indexed="81"/>
            <rFont val="Tahoma"/>
            <family val="2"/>
          </rPr>
          <t>Med dette regnearket kan du gjøre beregningene i eksempel 1.4 i læreboken.  Fete typer angir inputverdier.
Med regnearket kan du budsjettere en periodes resultat ved både bidrags- og selvkostmetoden.
I linje 31 (under figuren) ligger en hjelpelinje som gjør at nullen på den horisontale aksen ikke vises.</t>
        </r>
      </text>
    </comment>
  </commentList>
</comments>
</file>

<file path=xl/sharedStrings.xml><?xml version="1.0" encoding="utf-8"?>
<sst xmlns="http://schemas.openxmlformats.org/spreadsheetml/2006/main" count="74" uniqueCount="41">
  <si>
    <t>År</t>
  </si>
  <si>
    <t>Kapitalkostnad</t>
  </si>
  <si>
    <t>Les dette</t>
  </si>
  <si>
    <t>Salgspris</t>
  </si>
  <si>
    <t>Råmaterialer</t>
  </si>
  <si>
    <t>Produksjonslønn</t>
  </si>
  <si>
    <t>Frakt</t>
  </si>
  <si>
    <t>Sum variable enhetskostnader</t>
  </si>
  <si>
    <t>Periodens salgsvolum</t>
  </si>
  <si>
    <t>Periodens faste kostnader (1 000 kroner)</t>
  </si>
  <si>
    <t xml:space="preserve">Samlet dekningsbidrag </t>
  </si>
  <si>
    <t>Periodens resultat (1 000 kroner)</t>
  </si>
  <si>
    <t>Variable enhetskostnader pr enhet</t>
  </si>
  <si>
    <t>Selvkost pr. produsert enhet</t>
  </si>
  <si>
    <t>Faste kostnader</t>
  </si>
  <si>
    <t>Totale kostnader</t>
  </si>
  <si>
    <t>Resultat</t>
  </si>
  <si>
    <t>Hjelpelinje figur</t>
  </si>
  <si>
    <t xml:space="preserve">Nåverdi (tusen kroner) </t>
  </si>
  <si>
    <t>Kontantstrøm (tusen kroner)</t>
  </si>
  <si>
    <t>Variable kostnader</t>
  </si>
  <si>
    <t>Salgsvolum</t>
  </si>
  <si>
    <t xml:space="preserve">Faste kostnader </t>
  </si>
  <si>
    <t xml:space="preserve">Resultat </t>
  </si>
  <si>
    <t>(kr/kg garn)</t>
  </si>
  <si>
    <t>Selvkost</t>
  </si>
  <si>
    <t>Dekningsbidrag</t>
  </si>
  <si>
    <t>Forbruk/enhet</t>
  </si>
  <si>
    <t>Pris/enhet</t>
  </si>
  <si>
    <t>Kroner/enhet</t>
  </si>
  <si>
    <t>kr/kilo garn</t>
  </si>
  <si>
    <t>kilo garn</t>
  </si>
  <si>
    <t>tusen kroner</t>
  </si>
  <si>
    <t>Enhet</t>
  </si>
  <si>
    <t>kroner/kilo garn</t>
  </si>
  <si>
    <t>kilo ull/kilo garn</t>
  </si>
  <si>
    <t>minutter/kilo garn</t>
  </si>
  <si>
    <t>kroner/enhet</t>
  </si>
  <si>
    <t>kr/enhet</t>
  </si>
  <si>
    <t>Inntekter</t>
  </si>
  <si>
    <t>Resultat pr. enhet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</si>
</sst>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
    <numFmt numFmtId="166" formatCode="0.0%"/>
    <numFmt numFmtId="167" formatCode="_(* #,##0_);_(* \(#,##0\);_(* &quot;-&quot;??_);_(@_)"/>
  </numFmts>
  <fonts count="11" x14ac:knownFonts="1">
    <font>
      <sz val="10"/>
      <name val="Arial"/>
    </font>
    <font>
      <sz val="10"/>
      <name val="Arial"/>
      <family val="2"/>
    </font>
    <font>
      <b/>
      <sz val="10"/>
      <name val="Arial"/>
      <family val="2"/>
    </font>
    <font>
      <sz val="10"/>
      <name val="Arial"/>
      <family val="2"/>
    </font>
    <font>
      <sz val="9"/>
      <color indexed="81"/>
      <name val="Tahoma"/>
      <family val="2"/>
    </font>
    <font>
      <sz val="12"/>
      <color indexed="81"/>
      <name val="Tahoma"/>
      <family val="2"/>
    </font>
    <font>
      <sz val="11"/>
      <color indexed="81"/>
      <name val="Times New Roman"/>
      <family val="1"/>
    </font>
    <font>
      <sz val="12"/>
      <color indexed="81"/>
      <name val="Times New Roman"/>
      <family val="1"/>
    </font>
    <font>
      <sz val="10"/>
      <name val="Arial"/>
      <family val="2"/>
    </font>
    <font>
      <sz val="11"/>
      <name val="Times New Roman"/>
      <family val="1"/>
    </font>
    <font>
      <b/>
      <sz val="11"/>
      <name val="Times New Roman"/>
      <family val="1"/>
    </font>
  </fonts>
  <fills count="2">
    <fill>
      <patternFill patternType="none"/>
    </fill>
    <fill>
      <patternFill patternType="gray125"/>
    </fill>
  </fills>
  <borders count="1">
    <border>
      <left/>
      <right/>
      <top/>
      <bottom/>
      <diagonal/>
    </border>
  </borders>
  <cellStyleXfs count="5">
    <xf numFmtId="0" fontId="0"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164" fontId="8" fillId="0" borderId="0" applyFont="0" applyFill="0" applyBorder="0" applyAlignment="0" applyProtection="0"/>
  </cellStyleXfs>
  <cellXfs count="58">
    <xf numFmtId="0" fontId="0" fillId="0" borderId="0" xfId="0"/>
    <xf numFmtId="9" fontId="2" fillId="0" borderId="0" xfId="0" applyNumberFormat="1" applyFont="1"/>
    <xf numFmtId="3" fontId="1" fillId="0" borderId="0" xfId="1" applyNumberFormat="1"/>
    <xf numFmtId="9" fontId="3" fillId="0" borderId="0" xfId="0" applyNumberFormat="1" applyFont="1"/>
    <xf numFmtId="9" fontId="3" fillId="0" borderId="0" xfId="3" applyFont="1"/>
    <xf numFmtId="0" fontId="3" fillId="0" borderId="0" xfId="0" applyFont="1"/>
    <xf numFmtId="9" fontId="0" fillId="0" borderId="0" xfId="0" applyNumberFormat="1"/>
    <xf numFmtId="0" fontId="0" fillId="0" borderId="0" xfId="0" quotePrefix="1" applyAlignment="1">
      <alignment horizontal="left"/>
    </xf>
    <xf numFmtId="165" fontId="0" fillId="0" borderId="0" xfId="0" applyNumberFormat="1"/>
    <xf numFmtId="3" fontId="2" fillId="0" borderId="0" xfId="0" applyNumberFormat="1" applyFont="1"/>
    <xf numFmtId="0" fontId="3" fillId="0" borderId="0" xfId="0" quotePrefix="1" applyFont="1" applyAlignment="1">
      <alignment horizontal="left"/>
    </xf>
    <xf numFmtId="0" fontId="3" fillId="0" borderId="0" xfId="0" applyFont="1" applyAlignment="1">
      <alignment horizontal="left"/>
    </xf>
    <xf numFmtId="166" fontId="0" fillId="0" borderId="0" xfId="0" applyNumberFormat="1"/>
    <xf numFmtId="167" fontId="0" fillId="0" borderId="0" xfId="1" applyNumberFormat="1" applyFont="1"/>
    <xf numFmtId="0" fontId="1" fillId="0" borderId="0" xfId="0" quotePrefix="1" applyFont="1" applyAlignment="1">
      <alignment horizontal="left"/>
    </xf>
    <xf numFmtId="9" fontId="1" fillId="0" borderId="0" xfId="3"/>
    <xf numFmtId="0" fontId="1" fillId="0" borderId="0" xfId="2"/>
    <xf numFmtId="164" fontId="2" fillId="0" borderId="0" xfId="1" applyFont="1"/>
    <xf numFmtId="2" fontId="1" fillId="0" borderId="0" xfId="2" applyNumberFormat="1"/>
    <xf numFmtId="0" fontId="1" fillId="0" borderId="0" xfId="2" quotePrefix="1" applyAlignment="1">
      <alignment horizontal="left"/>
    </xf>
    <xf numFmtId="167" fontId="1" fillId="0" borderId="0" xfId="2" applyNumberFormat="1"/>
    <xf numFmtId="164" fontId="1" fillId="0" borderId="0" xfId="2" applyNumberFormat="1"/>
    <xf numFmtId="1" fontId="1" fillId="0" borderId="0" xfId="2" applyNumberFormat="1"/>
    <xf numFmtId="3" fontId="1" fillId="0" borderId="0" xfId="2" applyNumberFormat="1"/>
    <xf numFmtId="3" fontId="1" fillId="0" borderId="0" xfId="2" quotePrefix="1" applyNumberFormat="1" applyAlignment="1">
      <alignment horizontal="left"/>
    </xf>
    <xf numFmtId="3" fontId="0" fillId="0" borderId="0" xfId="0" applyNumberFormat="1"/>
    <xf numFmtId="0" fontId="2" fillId="0" borderId="0" xfId="0" applyFont="1"/>
    <xf numFmtId="0" fontId="9" fillId="0" borderId="0" xfId="0" applyFont="1"/>
    <xf numFmtId="0" fontId="10" fillId="0" borderId="0" xfId="0" applyFont="1"/>
    <xf numFmtId="0" fontId="9" fillId="0" borderId="0" xfId="0" quotePrefix="1" applyFont="1" applyAlignment="1">
      <alignment horizontal="left"/>
    </xf>
    <xf numFmtId="3" fontId="10" fillId="0" borderId="0" xfId="0" applyNumberFormat="1" applyFont="1"/>
    <xf numFmtId="0" fontId="9" fillId="0" borderId="0" xfId="0" applyFont="1" applyAlignment="1">
      <alignment horizontal="left"/>
    </xf>
    <xf numFmtId="9" fontId="10" fillId="0" borderId="0" xfId="3" applyFont="1"/>
    <xf numFmtId="9" fontId="9" fillId="0" borderId="0" xfId="0" applyNumberFormat="1" applyFont="1"/>
    <xf numFmtId="3" fontId="9" fillId="0" borderId="0" xfId="1" applyNumberFormat="1" applyFont="1"/>
    <xf numFmtId="164" fontId="9" fillId="0" borderId="0" xfId="4" applyFont="1"/>
    <xf numFmtId="164" fontId="10" fillId="0" borderId="0" xfId="4" applyFont="1"/>
    <xf numFmtId="167" fontId="10" fillId="0" borderId="0" xfId="4" applyNumberFormat="1" applyFont="1"/>
    <xf numFmtId="167" fontId="9" fillId="0" borderId="0" xfId="0" applyNumberFormat="1" applyFont="1"/>
    <xf numFmtId="0" fontId="9" fillId="0" borderId="0" xfId="2" applyFont="1"/>
    <xf numFmtId="2" fontId="9" fillId="0" borderId="0" xfId="2" applyNumberFormat="1" applyFont="1"/>
    <xf numFmtId="167" fontId="9" fillId="0" borderId="0" xfId="1" applyNumberFormat="1" applyFont="1"/>
    <xf numFmtId="0" fontId="9" fillId="0" borderId="0" xfId="2" quotePrefix="1" applyFont="1" applyAlignment="1">
      <alignment horizontal="left"/>
    </xf>
    <xf numFmtId="164" fontId="9" fillId="0" borderId="0" xfId="1" applyFont="1"/>
    <xf numFmtId="164" fontId="9" fillId="0" borderId="0" xfId="2" applyNumberFormat="1" applyFont="1"/>
    <xf numFmtId="1" fontId="9" fillId="0" borderId="0" xfId="2" applyNumberFormat="1" applyFont="1"/>
    <xf numFmtId="166" fontId="9" fillId="0" borderId="0" xfId="0" applyNumberFormat="1" applyFont="1"/>
    <xf numFmtId="165" fontId="9" fillId="0" borderId="0" xfId="0" applyNumberFormat="1" applyFont="1"/>
    <xf numFmtId="2" fontId="9" fillId="0" borderId="0" xfId="0" applyNumberFormat="1" applyFont="1"/>
    <xf numFmtId="1" fontId="9" fillId="0" borderId="0" xfId="0" applyNumberFormat="1" applyFont="1"/>
    <xf numFmtId="3" fontId="9" fillId="0" borderId="0" xfId="0" applyNumberFormat="1" applyFont="1"/>
    <xf numFmtId="3" fontId="9" fillId="0" borderId="0" xfId="0" quotePrefix="1" applyNumberFormat="1" applyFont="1" applyAlignment="1">
      <alignment horizontal="left"/>
    </xf>
    <xf numFmtId="164" fontId="9" fillId="0" borderId="0" xfId="0" applyNumberFormat="1" applyFont="1"/>
    <xf numFmtId="167" fontId="9" fillId="0" borderId="0" xfId="4" applyNumberFormat="1" applyFont="1"/>
    <xf numFmtId="0" fontId="10" fillId="0" borderId="0" xfId="0" quotePrefix="1" applyFont="1" applyAlignment="1">
      <alignment horizontal="left"/>
    </xf>
    <xf numFmtId="4" fontId="9" fillId="0" borderId="0" xfId="0" applyNumberFormat="1" applyFont="1"/>
    <xf numFmtId="0" fontId="9" fillId="0" borderId="0" xfId="0" applyFont="1" applyAlignment="1">
      <alignment horizontal="center"/>
    </xf>
    <xf numFmtId="0" fontId="0" fillId="0" borderId="0" xfId="0" applyAlignment="1">
      <alignment horizontal="center"/>
    </xf>
  </cellXfs>
  <cellStyles count="5">
    <cellStyle name="Komma" xfId="1" builtinId="3"/>
    <cellStyle name="Komma 2" xfId="4" xr:uid="{00000000-0005-0000-0000-000001000000}"/>
    <cellStyle name="Normal" xfId="0" builtinId="0"/>
    <cellStyle name="Normal 2" xfId="2" xr:uid="{00000000-0005-0000-0000-000003000000}"/>
    <cellStyle name="Pros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1707988980716"/>
          <c:y val="0.10372608257804633"/>
          <c:w val="0.8450421748310939"/>
          <c:h val="0.80060541063628599"/>
        </c:manualLayout>
      </c:layout>
      <c:lineChart>
        <c:grouping val="standard"/>
        <c:varyColors val="0"/>
        <c:ser>
          <c:idx val="0"/>
          <c:order val="0"/>
          <c:spPr>
            <a:ln w="38100">
              <a:solidFill>
                <a:srgbClr val="000080"/>
              </a:solidFill>
              <a:prstDash val="solid"/>
            </a:ln>
          </c:spPr>
          <c:marker>
            <c:symbol val="diamond"/>
            <c:size val="9"/>
            <c:spPr>
              <a:solidFill>
                <a:srgbClr val="000080"/>
              </a:solidFill>
              <a:ln>
                <a:solidFill>
                  <a:srgbClr val="000080"/>
                </a:solidFill>
                <a:prstDash val="solid"/>
              </a:ln>
            </c:spPr>
          </c:marker>
          <c:val>
            <c:numRef>
              <c:f>'Tabell 1.6'!$C$17:$G$17</c:f>
            </c:numRef>
          </c:val>
          <c:smooth val="0"/>
          <c:extLst>
            <c:ext xmlns:c15="http://schemas.microsoft.com/office/drawing/2012/chart" uri="{02D57815-91ED-43cb-92C2-25804820EDAC}">
              <c15:filteredCategoryTitle>
                <c15:cat>
                  <c:multiLvlStrRef>
                    <c:extLst>
                      <c:ext uri="{02D57815-91ED-43cb-92C2-25804820EDAC}">
                        <c15:formulaRef>
                          <c15:sqref>'Tabell 1.6'!$C$16:$G$16</c15:sqref>
                        </c15:formulaRef>
                      </c:ext>
                    </c:extLst>
                  </c:multiLvlStrRef>
                </c15:cat>
              </c15:filteredCategoryTitle>
            </c:ext>
            <c:ext xmlns:c16="http://schemas.microsoft.com/office/drawing/2014/chart" uri="{C3380CC4-5D6E-409C-BE32-E72D297353CC}">
              <c16:uniqueId val="{00000000-F735-40C3-812E-1F7E24E06B0E}"/>
            </c:ext>
          </c:extLst>
        </c:ser>
        <c:ser>
          <c:idx val="1"/>
          <c:order val="1"/>
          <c:spPr>
            <a:ln w="38100">
              <a:solidFill>
                <a:srgbClr val="FF00FF"/>
              </a:solidFill>
              <a:prstDash val="solid"/>
            </a:ln>
          </c:spPr>
          <c:marker>
            <c:symbol val="square"/>
            <c:size val="9"/>
            <c:spPr>
              <a:solidFill>
                <a:srgbClr val="FF00FF"/>
              </a:solidFill>
              <a:ln>
                <a:solidFill>
                  <a:srgbClr val="FF00FF"/>
                </a:solidFill>
                <a:prstDash val="solid"/>
              </a:ln>
            </c:spPr>
          </c:marker>
          <c:val>
            <c:numRef>
              <c:f>'Tabell 1.6'!$C$18:$G$18</c:f>
            </c:numRef>
          </c:val>
          <c:smooth val="0"/>
          <c:extLst>
            <c:ext xmlns:c15="http://schemas.microsoft.com/office/drawing/2012/chart" uri="{02D57815-91ED-43cb-92C2-25804820EDAC}">
              <c15:filteredCategoryTitle>
                <c15:cat>
                  <c:multiLvlStrRef>
                    <c:extLst>
                      <c:ext uri="{02D57815-91ED-43cb-92C2-25804820EDAC}">
                        <c15:formulaRef>
                          <c15:sqref>'Tabell 1.6'!$C$16:$G$16</c15:sqref>
                        </c15:formulaRef>
                      </c:ext>
                    </c:extLst>
                  </c:multiLvlStrRef>
                </c15:cat>
              </c15:filteredCategoryTitle>
            </c:ext>
            <c:ext xmlns:c16="http://schemas.microsoft.com/office/drawing/2014/chart" uri="{C3380CC4-5D6E-409C-BE32-E72D297353CC}">
              <c16:uniqueId val="{00000001-F735-40C3-812E-1F7E24E06B0E}"/>
            </c:ext>
          </c:extLst>
        </c:ser>
        <c:dLbls>
          <c:showLegendKey val="0"/>
          <c:showVal val="0"/>
          <c:showCatName val="0"/>
          <c:showSerName val="0"/>
          <c:showPercent val="0"/>
          <c:showBubbleSize val="0"/>
        </c:dLbls>
        <c:marker val="1"/>
        <c:smooth val="0"/>
        <c:axId val="421081616"/>
        <c:axId val="1"/>
      </c:lineChart>
      <c:catAx>
        <c:axId val="42108161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421081616"/>
        <c:crosses val="autoZero"/>
        <c:crossBetween val="midCat"/>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nb-NO"/>
    </a:p>
  </c:txPr>
  <c:printSettings>
    <c:headerFooter alignWithMargins="0"/>
    <c:pageMargins b="1" l="0.75" r="0.75"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08590220823409E-2"/>
          <c:y val="4.2141294838145271E-2"/>
          <c:w val="0.56638783951475069"/>
          <c:h val="0.82727981918926818"/>
        </c:manualLayout>
      </c:layout>
      <c:lineChart>
        <c:grouping val="standard"/>
        <c:varyColors val="0"/>
        <c:ser>
          <c:idx val="0"/>
          <c:order val="0"/>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0-1604-47F3-BFC7-C66001D3CC2C}"/>
            </c:ext>
          </c:extLst>
        </c:ser>
        <c:ser>
          <c:idx val="1"/>
          <c:order val="1"/>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1-1604-47F3-BFC7-C66001D3CC2C}"/>
            </c:ext>
          </c:extLst>
        </c:ser>
        <c:ser>
          <c:idx val="2"/>
          <c:order val="2"/>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2-1604-47F3-BFC7-C66001D3CC2C}"/>
            </c:ext>
          </c:extLst>
        </c:ser>
        <c:ser>
          <c:idx val="3"/>
          <c:order val="3"/>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3-1604-47F3-BFC7-C66001D3CC2C}"/>
            </c:ext>
          </c:extLst>
        </c:ser>
        <c:ser>
          <c:idx val="4"/>
          <c:order val="4"/>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4-1604-47F3-BFC7-C66001D3CC2C}"/>
            </c:ext>
          </c:extLst>
        </c:ser>
        <c:dLbls>
          <c:showLegendKey val="0"/>
          <c:showVal val="0"/>
          <c:showCatName val="0"/>
          <c:showSerName val="0"/>
          <c:showPercent val="0"/>
          <c:showBubbleSize val="0"/>
        </c:dLbls>
        <c:smooth val="0"/>
        <c:axId val="421083912"/>
        <c:axId val="1"/>
      </c:lineChart>
      <c:catAx>
        <c:axId val="421083912"/>
        <c:scaling>
          <c:orientation val="minMax"/>
        </c:scaling>
        <c:delete val="0"/>
        <c:axPos val="b"/>
        <c:title>
          <c:tx>
            <c:rich>
              <a:bodyPr/>
              <a:lstStyle/>
              <a:p>
                <a:pPr>
                  <a:defRPr/>
                </a:pPr>
                <a:r>
                  <a:rPr lang="en-US"/>
                  <a:t>Produsert volum</a:t>
                </a:r>
              </a:p>
            </c:rich>
          </c:tx>
          <c:layout>
            <c:manualLayout>
              <c:xMode val="edge"/>
              <c:yMode val="edge"/>
              <c:x val="0.55890687417738472"/>
              <c:y val="0.76756925760455497"/>
            </c:manualLayout>
          </c:layout>
          <c:overlay val="0"/>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title>
          <c:tx>
            <c:rich>
              <a:bodyPr rot="0" vert="horz"/>
              <a:lstStyle/>
              <a:p>
                <a:pPr>
                  <a:defRPr/>
                </a:pPr>
                <a:r>
                  <a:rPr lang="nb-NO" b="0"/>
                  <a:t>1 000 kroner</a:t>
                </a:r>
              </a:p>
            </c:rich>
          </c:tx>
          <c:layout>
            <c:manualLayout>
              <c:xMode val="edge"/>
              <c:yMode val="edge"/>
              <c:x val="0.10156233403375897"/>
              <c:y val="3.7870971457721393E-3"/>
            </c:manualLayout>
          </c:layout>
          <c:overlay val="0"/>
        </c:title>
        <c:numFmt formatCode="General" sourceLinked="1"/>
        <c:majorTickMark val="out"/>
        <c:minorTickMark val="none"/>
        <c:tickLblPos val="nextTo"/>
        <c:crossAx val="421083912"/>
        <c:crosses val="autoZero"/>
        <c:crossBetween val="midCat"/>
      </c:valAx>
      <c:spPr>
        <a:noFill/>
        <a:ln w="25400">
          <a:noFill/>
        </a:ln>
      </c:spPr>
    </c:plotArea>
    <c:legend>
      <c:legendPos val="r"/>
      <c:layout>
        <c:manualLayout>
          <c:xMode val="edge"/>
          <c:yMode val="edge"/>
          <c:x val="0.73041078045325458"/>
          <c:y val="0.30703656699402715"/>
          <c:w val="0.25000011387161203"/>
          <c:h val="0.38166351036063095"/>
        </c:manualLayout>
      </c:layout>
      <c:overlay val="0"/>
    </c:legend>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76508541996898"/>
          <c:y val="5.8665678554886518E-2"/>
          <c:w val="0.67043874731235786"/>
          <c:h val="0.88720312037260118"/>
        </c:manualLayout>
      </c:layout>
      <c:lineChart>
        <c:grouping val="standard"/>
        <c:varyColors val="0"/>
        <c:ser>
          <c:idx val="0"/>
          <c:order val="0"/>
          <c:tx>
            <c:strRef>
              <c:f>'Figur 1.1'!$A$8</c:f>
              <c:strCache>
                <c:ptCount val="1"/>
                <c:pt idx="0">
                  <c:v>Nåverdi (tusen kroner) </c:v>
                </c:pt>
              </c:strCache>
            </c:strRef>
          </c:tx>
          <c:marker>
            <c:symbol val="none"/>
          </c:marker>
          <c:cat>
            <c:numRef>
              <c:f>'Figur 1.1'!$A$23:$G$23</c:f>
              <c:numCache>
                <c:formatCode>_(* #\ ##0_);_(* \(#\ ##0\);_(* "-"??_);_(@_)</c:formatCode>
                <c:ptCount val="7"/>
                <c:pt idx="1">
                  <c:v>5</c:v>
                </c:pt>
                <c:pt idx="2">
                  <c:v>10</c:v>
                </c:pt>
                <c:pt idx="3">
                  <c:v>15.000000000000002</c:v>
                </c:pt>
                <c:pt idx="4">
                  <c:v>20</c:v>
                </c:pt>
                <c:pt idx="5">
                  <c:v>25</c:v>
                </c:pt>
                <c:pt idx="6">
                  <c:v>30</c:v>
                </c:pt>
              </c:numCache>
            </c:numRef>
          </c:cat>
          <c:val>
            <c:numRef>
              <c:f>'Figur 1.1'!$B$8:$H$8</c:f>
              <c:numCache>
                <c:formatCode>#,##0</c:formatCode>
                <c:ptCount val="7"/>
                <c:pt idx="0">
                  <c:v>4500</c:v>
                </c:pt>
                <c:pt idx="1">
                  <c:v>2432.5692658992921</c:v>
                </c:pt>
                <c:pt idx="2">
                  <c:v>788.40638284540887</c:v>
                </c:pt>
                <c:pt idx="3">
                  <c:v>-538.73402280172604</c:v>
                </c:pt>
                <c:pt idx="4">
                  <c:v>-1624.3891460905347</c:v>
                </c:pt>
                <c:pt idx="5">
                  <c:v>-2523.2640000000001</c:v>
                </c:pt>
                <c:pt idx="6">
                  <c:v>-3275.6485703080452</c:v>
                </c:pt>
              </c:numCache>
            </c:numRef>
          </c:val>
          <c:smooth val="0"/>
          <c:extLst>
            <c:ext xmlns:c16="http://schemas.microsoft.com/office/drawing/2014/chart" uri="{C3380CC4-5D6E-409C-BE32-E72D297353CC}">
              <c16:uniqueId val="{00000000-0712-49DF-83D4-730EFF8311CA}"/>
            </c:ext>
          </c:extLst>
        </c:ser>
        <c:ser>
          <c:idx val="1"/>
          <c:order val="1"/>
          <c:tx>
            <c:strRef>
              <c:f>'Figur 1.1'!$A$9</c:f>
              <c:strCache>
                <c:ptCount val="1"/>
              </c:strCache>
            </c:strRef>
          </c:tx>
          <c:cat>
            <c:numRef>
              <c:f>'Figur 1.1'!$A$23:$G$23</c:f>
              <c:numCache>
                <c:formatCode>_(* #\ ##0_);_(* \(#\ ##0\);_(* "-"??_);_(@_)</c:formatCode>
                <c:ptCount val="7"/>
                <c:pt idx="1">
                  <c:v>5</c:v>
                </c:pt>
                <c:pt idx="2">
                  <c:v>10</c:v>
                </c:pt>
                <c:pt idx="3">
                  <c:v>15.000000000000002</c:v>
                </c:pt>
                <c:pt idx="4">
                  <c:v>20</c:v>
                </c:pt>
                <c:pt idx="5">
                  <c:v>25</c:v>
                </c:pt>
                <c:pt idx="6">
                  <c:v>30</c:v>
                </c:pt>
              </c:numCache>
            </c:numRef>
          </c:cat>
          <c:val>
            <c:numRef>
              <c:f>'Figur 1.1'!$B$9:$H$9</c:f>
              <c:numCache>
                <c:formatCode>#,##0</c:formatCode>
                <c:ptCount val="7"/>
              </c:numCache>
            </c:numRef>
          </c:val>
          <c:smooth val="0"/>
          <c:extLst>
            <c:ext xmlns:c16="http://schemas.microsoft.com/office/drawing/2014/chart" uri="{C3380CC4-5D6E-409C-BE32-E72D297353CC}">
              <c16:uniqueId val="{00000001-0712-49DF-83D4-730EFF8311CA}"/>
            </c:ext>
          </c:extLst>
        </c:ser>
        <c:ser>
          <c:idx val="2"/>
          <c:order val="2"/>
          <c:tx>
            <c:strRef>
              <c:f>'Figur 1.1'!$A$10</c:f>
              <c:strCache>
                <c:ptCount val="1"/>
              </c:strCache>
            </c:strRef>
          </c:tx>
          <c:cat>
            <c:numRef>
              <c:f>'Figur 1.1'!$A$23:$G$23</c:f>
              <c:numCache>
                <c:formatCode>_(* #\ ##0_);_(* \(#\ ##0\);_(* "-"??_);_(@_)</c:formatCode>
                <c:ptCount val="7"/>
                <c:pt idx="1">
                  <c:v>5</c:v>
                </c:pt>
                <c:pt idx="2">
                  <c:v>10</c:v>
                </c:pt>
                <c:pt idx="3">
                  <c:v>15.000000000000002</c:v>
                </c:pt>
                <c:pt idx="4">
                  <c:v>20</c:v>
                </c:pt>
                <c:pt idx="5">
                  <c:v>25</c:v>
                </c:pt>
                <c:pt idx="6">
                  <c:v>30</c:v>
                </c:pt>
              </c:numCache>
            </c:numRef>
          </c:cat>
          <c:val>
            <c:numRef>
              <c:f>'Figur 1.1'!$B$10:$H$10</c:f>
              <c:numCache>
                <c:formatCode>#,##0</c:formatCode>
                <c:ptCount val="7"/>
              </c:numCache>
            </c:numRef>
          </c:val>
          <c:smooth val="0"/>
          <c:extLst>
            <c:ext xmlns:c16="http://schemas.microsoft.com/office/drawing/2014/chart" uri="{C3380CC4-5D6E-409C-BE32-E72D297353CC}">
              <c16:uniqueId val="{00000002-0712-49DF-83D4-730EFF8311CA}"/>
            </c:ext>
          </c:extLst>
        </c:ser>
        <c:dLbls>
          <c:showLegendKey val="0"/>
          <c:showVal val="0"/>
          <c:showCatName val="0"/>
          <c:showSerName val="0"/>
          <c:showPercent val="0"/>
          <c:showBubbleSize val="0"/>
        </c:dLbls>
        <c:smooth val="0"/>
        <c:axId val="239126800"/>
        <c:axId val="1"/>
      </c:lineChart>
      <c:catAx>
        <c:axId val="239126800"/>
        <c:scaling>
          <c:orientation val="minMax"/>
        </c:scaling>
        <c:delete val="0"/>
        <c:axPos val="b"/>
        <c:title>
          <c:tx>
            <c:rich>
              <a:bodyPr/>
              <a:lstStyle/>
              <a:p>
                <a:pPr>
                  <a:defRPr sz="1000" b="0" i="0" u="none" strike="noStrike" baseline="0">
                    <a:solidFill>
                      <a:srgbClr val="000000"/>
                    </a:solidFill>
                    <a:latin typeface="Calibri"/>
                    <a:ea typeface="Calibri"/>
                    <a:cs typeface="Calibri"/>
                  </a:defRPr>
                </a:pPr>
                <a:r>
                  <a:rPr lang="nb-NO"/>
                  <a:t>Kapitalkostnad (%)</a:t>
                </a:r>
              </a:p>
            </c:rich>
          </c:tx>
          <c:layout>
            <c:manualLayout>
              <c:xMode val="edge"/>
              <c:yMode val="edge"/>
              <c:x val="0.41872137776498675"/>
              <c:y val="0.72514975590027098"/>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1"/>
        <c:crosses val="autoZero"/>
        <c:auto val="1"/>
        <c:lblAlgn val="ctr"/>
        <c:lblOffset val="100"/>
        <c:noMultiLvlLbl val="0"/>
      </c:catAx>
      <c:valAx>
        <c:axId val="1"/>
        <c:scaling>
          <c:orientation val="minMax"/>
        </c:scaling>
        <c:delete val="0"/>
        <c:axPos val="l"/>
        <c:title>
          <c:tx>
            <c:strRef>
              <c:f>'Figur 1.1'!$A$8</c:f>
              <c:strCache>
                <c:ptCount val="1"/>
                <c:pt idx="0">
                  <c:v>Nåverdi (tusen kroner) </c:v>
                </c:pt>
              </c:strCache>
            </c:strRef>
          </c:tx>
          <c:overlay val="0"/>
          <c:txPr>
            <a:bodyPr/>
            <a:lstStyle/>
            <a:p>
              <a:pPr>
                <a:defRPr sz="1000" b="0" i="0" u="none" strike="noStrike" baseline="0">
                  <a:solidFill>
                    <a:srgbClr val="000000"/>
                  </a:solidFill>
                  <a:latin typeface="Calibri"/>
                  <a:ea typeface="Calibri"/>
                  <a:cs typeface="Calibri"/>
                </a:defRPr>
              </a:pPr>
              <a:endParaRPr lang="nb-NO"/>
            </a:p>
          </c:txPr>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39126800"/>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1707988980716"/>
          <c:y val="0.10372608257804633"/>
          <c:w val="0.8450421748310939"/>
          <c:h val="0.80060541063628599"/>
        </c:manualLayout>
      </c:layout>
      <c:lineChart>
        <c:grouping val="standard"/>
        <c:varyColors val="0"/>
        <c:ser>
          <c:idx val="0"/>
          <c:order val="0"/>
          <c:spPr>
            <a:ln w="38100">
              <a:solidFill>
                <a:srgbClr val="000080"/>
              </a:solidFill>
              <a:prstDash val="solid"/>
            </a:ln>
          </c:spPr>
          <c:marker>
            <c:symbol val="diamond"/>
            <c:size val="9"/>
            <c:spPr>
              <a:solidFill>
                <a:srgbClr val="000080"/>
              </a:solidFill>
              <a:ln>
                <a:solidFill>
                  <a:srgbClr val="000080"/>
                </a:solidFill>
                <a:prstDash val="solid"/>
              </a:ln>
            </c:spPr>
          </c:marker>
          <c:cat>
            <c:numRef>
              <c:f>'Figur 1.3'!$B$16:$F$16</c:f>
              <c:numCache>
                <c:formatCode>#,##0</c:formatCode>
                <c:ptCount val="5"/>
                <c:pt idx="0">
                  <c:v>1000</c:v>
                </c:pt>
                <c:pt idx="1">
                  <c:v>2500</c:v>
                </c:pt>
                <c:pt idx="2">
                  <c:v>5000</c:v>
                </c:pt>
                <c:pt idx="3">
                  <c:v>7500</c:v>
                </c:pt>
                <c:pt idx="4">
                  <c:v>10000</c:v>
                </c:pt>
              </c:numCache>
            </c:numRef>
          </c:cat>
          <c:val>
            <c:numRef>
              <c:f>'Figur 1.3'!$B$17:$F$17</c:f>
              <c:numCache>
                <c:formatCode>#,##0</c:formatCode>
                <c:ptCount val="5"/>
                <c:pt idx="0">
                  <c:v>144</c:v>
                </c:pt>
                <c:pt idx="1">
                  <c:v>144</c:v>
                </c:pt>
                <c:pt idx="2">
                  <c:v>144</c:v>
                </c:pt>
                <c:pt idx="3">
                  <c:v>144</c:v>
                </c:pt>
                <c:pt idx="4">
                  <c:v>144</c:v>
                </c:pt>
              </c:numCache>
            </c:numRef>
          </c:val>
          <c:smooth val="0"/>
          <c:extLst>
            <c:ext xmlns:c16="http://schemas.microsoft.com/office/drawing/2014/chart" uri="{C3380CC4-5D6E-409C-BE32-E72D297353CC}">
              <c16:uniqueId val="{00000000-5C55-4A32-9FD3-3ECA31AE56C4}"/>
            </c:ext>
          </c:extLst>
        </c:ser>
        <c:ser>
          <c:idx val="1"/>
          <c:order val="1"/>
          <c:spPr>
            <a:ln w="38100">
              <a:solidFill>
                <a:srgbClr val="FF00FF"/>
              </a:solidFill>
              <a:prstDash val="solid"/>
            </a:ln>
          </c:spPr>
          <c:marker>
            <c:symbol val="square"/>
            <c:size val="9"/>
            <c:spPr>
              <a:solidFill>
                <a:srgbClr val="FF00FF"/>
              </a:solidFill>
              <a:ln>
                <a:solidFill>
                  <a:srgbClr val="FF00FF"/>
                </a:solidFill>
                <a:prstDash val="solid"/>
              </a:ln>
            </c:spPr>
          </c:marker>
          <c:cat>
            <c:numRef>
              <c:f>'Figur 1.3'!$B$16:$F$16</c:f>
              <c:numCache>
                <c:formatCode>#,##0</c:formatCode>
                <c:ptCount val="5"/>
                <c:pt idx="0">
                  <c:v>1000</c:v>
                </c:pt>
                <c:pt idx="1">
                  <c:v>2500</c:v>
                </c:pt>
                <c:pt idx="2">
                  <c:v>5000</c:v>
                </c:pt>
                <c:pt idx="3">
                  <c:v>7500</c:v>
                </c:pt>
                <c:pt idx="4">
                  <c:v>10000</c:v>
                </c:pt>
              </c:numCache>
            </c:numRef>
          </c:cat>
          <c:val>
            <c:numRef>
              <c:f>'Figur 1.3'!$B$18:$F$18</c:f>
              <c:numCache>
                <c:formatCode>_(* #\ ##0_);_(* \(#\ ##0\);_(* "-"??_);_(@_)</c:formatCode>
                <c:ptCount val="5"/>
                <c:pt idx="0">
                  <c:v>744</c:v>
                </c:pt>
                <c:pt idx="1">
                  <c:v>384</c:v>
                </c:pt>
                <c:pt idx="2">
                  <c:v>264</c:v>
                </c:pt>
                <c:pt idx="3">
                  <c:v>224</c:v>
                </c:pt>
                <c:pt idx="4">
                  <c:v>204</c:v>
                </c:pt>
              </c:numCache>
            </c:numRef>
          </c:val>
          <c:smooth val="0"/>
          <c:extLst>
            <c:ext xmlns:c16="http://schemas.microsoft.com/office/drawing/2014/chart" uri="{C3380CC4-5D6E-409C-BE32-E72D297353CC}">
              <c16:uniqueId val="{00000001-5C55-4A32-9FD3-3ECA31AE56C4}"/>
            </c:ext>
          </c:extLst>
        </c:ser>
        <c:dLbls>
          <c:showLegendKey val="0"/>
          <c:showVal val="0"/>
          <c:showCatName val="0"/>
          <c:showSerName val="0"/>
          <c:showPercent val="0"/>
          <c:showBubbleSize val="0"/>
        </c:dLbls>
        <c:marker val="1"/>
        <c:smooth val="0"/>
        <c:axId val="421081616"/>
        <c:axId val="1"/>
      </c:lineChart>
      <c:catAx>
        <c:axId val="42108161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421081616"/>
        <c:crosses val="autoZero"/>
        <c:crossBetween val="midCat"/>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nb-NO"/>
    </a:p>
  </c:txPr>
  <c:printSettings>
    <c:headerFooter alignWithMargins="0"/>
    <c:pageMargins b="1" l="0.75" r="0.75"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08590220823409E-2"/>
          <c:y val="4.2141294838145271E-2"/>
          <c:w val="0.56638783951475069"/>
          <c:h val="0.82727981918926818"/>
        </c:manualLayout>
      </c:layout>
      <c:lineChart>
        <c:grouping val="standard"/>
        <c:varyColors val="0"/>
        <c:ser>
          <c:idx val="0"/>
          <c:order val="0"/>
          <c:tx>
            <c:strRef>
              <c:f>'Figur 1.4'!$A$17</c:f>
              <c:strCache>
                <c:ptCount val="1"/>
                <c:pt idx="0">
                  <c:v>Inntekter</c:v>
                </c:pt>
              </c:strCache>
            </c:strRef>
          </c:tx>
          <c:marker>
            <c:symbol val="none"/>
          </c:marker>
          <c:cat>
            <c:numRef>
              <c:f>'Figur 1.4'!$C$31:$G$31</c:f>
              <c:numCache>
                <c:formatCode>#,##0</c:formatCode>
                <c:ptCount val="5"/>
                <c:pt idx="1">
                  <c:v>2500</c:v>
                </c:pt>
                <c:pt idx="2">
                  <c:v>5000</c:v>
                </c:pt>
                <c:pt idx="3">
                  <c:v>7500</c:v>
                </c:pt>
                <c:pt idx="4">
                  <c:v>10000</c:v>
                </c:pt>
              </c:numCache>
            </c:numRef>
          </c:cat>
          <c:val>
            <c:numRef>
              <c:f>'Figur 1.4'!$C$17:$G$17</c:f>
              <c:numCache>
                <c:formatCode>#,##0</c:formatCode>
                <c:ptCount val="5"/>
                <c:pt idx="0">
                  <c:v>0</c:v>
                </c:pt>
                <c:pt idx="1">
                  <c:v>550</c:v>
                </c:pt>
                <c:pt idx="2">
                  <c:v>1100</c:v>
                </c:pt>
                <c:pt idx="3">
                  <c:v>1650</c:v>
                </c:pt>
                <c:pt idx="4">
                  <c:v>2200</c:v>
                </c:pt>
              </c:numCache>
            </c:numRef>
          </c:val>
          <c:smooth val="0"/>
          <c:extLst>
            <c:ext xmlns:c16="http://schemas.microsoft.com/office/drawing/2014/chart" uri="{C3380CC4-5D6E-409C-BE32-E72D297353CC}">
              <c16:uniqueId val="{00000000-B10E-4F23-94DE-F9A60118C4A0}"/>
            </c:ext>
          </c:extLst>
        </c:ser>
        <c:ser>
          <c:idx val="1"/>
          <c:order val="1"/>
          <c:tx>
            <c:strRef>
              <c:f>'Figur 1.4'!$A$18</c:f>
              <c:strCache>
                <c:ptCount val="1"/>
                <c:pt idx="0">
                  <c:v>Variable kostnader</c:v>
                </c:pt>
              </c:strCache>
            </c:strRef>
          </c:tx>
          <c:marker>
            <c:symbol val="none"/>
          </c:marker>
          <c:cat>
            <c:numRef>
              <c:f>'Figur 1.4'!$C$31:$G$31</c:f>
              <c:numCache>
                <c:formatCode>#,##0</c:formatCode>
                <c:ptCount val="5"/>
                <c:pt idx="1">
                  <c:v>2500</c:v>
                </c:pt>
                <c:pt idx="2">
                  <c:v>5000</c:v>
                </c:pt>
                <c:pt idx="3">
                  <c:v>7500</c:v>
                </c:pt>
                <c:pt idx="4">
                  <c:v>10000</c:v>
                </c:pt>
              </c:numCache>
            </c:numRef>
          </c:cat>
          <c:val>
            <c:numRef>
              <c:f>'Figur 1.4'!$C$18:$G$18</c:f>
              <c:numCache>
                <c:formatCode>#,##0</c:formatCode>
                <c:ptCount val="5"/>
                <c:pt idx="0">
                  <c:v>0</c:v>
                </c:pt>
                <c:pt idx="1">
                  <c:v>360</c:v>
                </c:pt>
                <c:pt idx="2">
                  <c:v>720</c:v>
                </c:pt>
                <c:pt idx="3">
                  <c:v>1080</c:v>
                </c:pt>
                <c:pt idx="4">
                  <c:v>1440</c:v>
                </c:pt>
              </c:numCache>
            </c:numRef>
          </c:val>
          <c:smooth val="0"/>
          <c:extLst>
            <c:ext xmlns:c16="http://schemas.microsoft.com/office/drawing/2014/chart" uri="{C3380CC4-5D6E-409C-BE32-E72D297353CC}">
              <c16:uniqueId val="{00000001-B10E-4F23-94DE-F9A60118C4A0}"/>
            </c:ext>
          </c:extLst>
        </c:ser>
        <c:ser>
          <c:idx val="2"/>
          <c:order val="2"/>
          <c:tx>
            <c:strRef>
              <c:f>'Figur 1.4'!$A$19</c:f>
              <c:strCache>
                <c:ptCount val="1"/>
                <c:pt idx="0">
                  <c:v>Faste kostnader</c:v>
                </c:pt>
              </c:strCache>
            </c:strRef>
          </c:tx>
          <c:marker>
            <c:symbol val="none"/>
          </c:marker>
          <c:cat>
            <c:numRef>
              <c:f>'Figur 1.4'!$C$31:$G$31</c:f>
              <c:numCache>
                <c:formatCode>#,##0</c:formatCode>
                <c:ptCount val="5"/>
                <c:pt idx="1">
                  <c:v>2500</c:v>
                </c:pt>
                <c:pt idx="2">
                  <c:v>5000</c:v>
                </c:pt>
                <c:pt idx="3">
                  <c:v>7500</c:v>
                </c:pt>
                <c:pt idx="4">
                  <c:v>10000</c:v>
                </c:pt>
              </c:numCache>
            </c:numRef>
          </c:cat>
          <c:val>
            <c:numRef>
              <c:f>'Figur 1.4'!$C$19:$G$19</c:f>
              <c:numCache>
                <c:formatCode>#,##0</c:formatCode>
                <c:ptCount val="5"/>
                <c:pt idx="0">
                  <c:v>600</c:v>
                </c:pt>
                <c:pt idx="1">
                  <c:v>600</c:v>
                </c:pt>
                <c:pt idx="2">
                  <c:v>600</c:v>
                </c:pt>
                <c:pt idx="3">
                  <c:v>600</c:v>
                </c:pt>
                <c:pt idx="4">
                  <c:v>600</c:v>
                </c:pt>
              </c:numCache>
            </c:numRef>
          </c:val>
          <c:smooth val="0"/>
          <c:extLst>
            <c:ext xmlns:c16="http://schemas.microsoft.com/office/drawing/2014/chart" uri="{C3380CC4-5D6E-409C-BE32-E72D297353CC}">
              <c16:uniqueId val="{00000002-B10E-4F23-94DE-F9A60118C4A0}"/>
            </c:ext>
          </c:extLst>
        </c:ser>
        <c:ser>
          <c:idx val="3"/>
          <c:order val="3"/>
          <c:tx>
            <c:strRef>
              <c:f>'Figur 1.4'!$A$20</c:f>
              <c:strCache>
                <c:ptCount val="1"/>
                <c:pt idx="0">
                  <c:v>Totale kostnader</c:v>
                </c:pt>
              </c:strCache>
            </c:strRef>
          </c:tx>
          <c:marker>
            <c:symbol val="none"/>
          </c:marker>
          <c:cat>
            <c:numRef>
              <c:f>'Figur 1.4'!$C$31:$G$31</c:f>
              <c:numCache>
                <c:formatCode>#,##0</c:formatCode>
                <c:ptCount val="5"/>
                <c:pt idx="1">
                  <c:v>2500</c:v>
                </c:pt>
                <c:pt idx="2">
                  <c:v>5000</c:v>
                </c:pt>
                <c:pt idx="3">
                  <c:v>7500</c:v>
                </c:pt>
                <c:pt idx="4">
                  <c:v>10000</c:v>
                </c:pt>
              </c:numCache>
            </c:numRef>
          </c:cat>
          <c:val>
            <c:numRef>
              <c:f>'Figur 1.4'!$C$20:$G$20</c:f>
              <c:numCache>
                <c:formatCode>#,##0</c:formatCode>
                <c:ptCount val="5"/>
                <c:pt idx="0">
                  <c:v>600</c:v>
                </c:pt>
                <c:pt idx="1">
                  <c:v>960</c:v>
                </c:pt>
                <c:pt idx="2">
                  <c:v>1320</c:v>
                </c:pt>
                <c:pt idx="3">
                  <c:v>1680</c:v>
                </c:pt>
                <c:pt idx="4">
                  <c:v>2040</c:v>
                </c:pt>
              </c:numCache>
            </c:numRef>
          </c:val>
          <c:smooth val="0"/>
          <c:extLst>
            <c:ext xmlns:c16="http://schemas.microsoft.com/office/drawing/2014/chart" uri="{C3380CC4-5D6E-409C-BE32-E72D297353CC}">
              <c16:uniqueId val="{00000003-B10E-4F23-94DE-F9A60118C4A0}"/>
            </c:ext>
          </c:extLst>
        </c:ser>
        <c:ser>
          <c:idx val="4"/>
          <c:order val="4"/>
          <c:tx>
            <c:strRef>
              <c:f>'Figur 1.4'!$A$21</c:f>
              <c:strCache>
                <c:ptCount val="1"/>
                <c:pt idx="0">
                  <c:v>Resultat</c:v>
                </c:pt>
              </c:strCache>
            </c:strRef>
          </c:tx>
          <c:marker>
            <c:symbol val="none"/>
          </c:marker>
          <c:cat>
            <c:numRef>
              <c:f>'Figur 1.4'!$C$31:$G$31</c:f>
              <c:numCache>
                <c:formatCode>#,##0</c:formatCode>
                <c:ptCount val="5"/>
                <c:pt idx="1">
                  <c:v>2500</c:v>
                </c:pt>
                <c:pt idx="2">
                  <c:v>5000</c:v>
                </c:pt>
                <c:pt idx="3">
                  <c:v>7500</c:v>
                </c:pt>
                <c:pt idx="4">
                  <c:v>10000</c:v>
                </c:pt>
              </c:numCache>
            </c:numRef>
          </c:cat>
          <c:val>
            <c:numRef>
              <c:f>'Figur 1.4'!$C$21:$G$21</c:f>
              <c:numCache>
                <c:formatCode>#,##0</c:formatCode>
                <c:ptCount val="5"/>
                <c:pt idx="0">
                  <c:v>-600</c:v>
                </c:pt>
                <c:pt idx="1">
                  <c:v>-410</c:v>
                </c:pt>
                <c:pt idx="2">
                  <c:v>-220</c:v>
                </c:pt>
                <c:pt idx="3">
                  <c:v>-30</c:v>
                </c:pt>
                <c:pt idx="4">
                  <c:v>160</c:v>
                </c:pt>
              </c:numCache>
            </c:numRef>
          </c:val>
          <c:smooth val="0"/>
          <c:extLst>
            <c:ext xmlns:c16="http://schemas.microsoft.com/office/drawing/2014/chart" uri="{C3380CC4-5D6E-409C-BE32-E72D297353CC}">
              <c16:uniqueId val="{00000004-B10E-4F23-94DE-F9A60118C4A0}"/>
            </c:ext>
          </c:extLst>
        </c:ser>
        <c:dLbls>
          <c:showLegendKey val="0"/>
          <c:showVal val="0"/>
          <c:showCatName val="0"/>
          <c:showSerName val="0"/>
          <c:showPercent val="0"/>
          <c:showBubbleSize val="0"/>
        </c:dLbls>
        <c:smooth val="0"/>
        <c:axId val="421083912"/>
        <c:axId val="1"/>
      </c:lineChart>
      <c:catAx>
        <c:axId val="421083912"/>
        <c:scaling>
          <c:orientation val="minMax"/>
        </c:scaling>
        <c:delete val="0"/>
        <c:axPos val="b"/>
        <c:title>
          <c:tx>
            <c:rich>
              <a:bodyPr/>
              <a:lstStyle/>
              <a:p>
                <a:pPr>
                  <a:defRPr b="0"/>
                </a:pPr>
                <a:r>
                  <a:rPr lang="en-US" b="0"/>
                  <a:t>Salgsvolum</a:t>
                </a:r>
              </a:p>
            </c:rich>
          </c:tx>
          <c:layout>
            <c:manualLayout>
              <c:xMode val="edge"/>
              <c:yMode val="edge"/>
              <c:x val="0.55890687417738472"/>
              <c:y val="0.76756925760455497"/>
            </c:manualLayout>
          </c:layout>
          <c:overlay val="0"/>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title>
          <c:tx>
            <c:rich>
              <a:bodyPr rot="0" vert="horz"/>
              <a:lstStyle/>
              <a:p>
                <a:pPr>
                  <a:defRPr/>
                </a:pPr>
                <a:r>
                  <a:rPr lang="nb-NO" b="0"/>
                  <a:t>tusen kroner</a:t>
                </a:r>
              </a:p>
            </c:rich>
          </c:tx>
          <c:layout>
            <c:manualLayout>
              <c:xMode val="edge"/>
              <c:yMode val="edge"/>
              <c:x val="0.10156233403375897"/>
              <c:y val="3.7870971457721393E-3"/>
            </c:manualLayout>
          </c:layout>
          <c:overlay val="0"/>
        </c:title>
        <c:numFmt formatCode="#,##0" sourceLinked="1"/>
        <c:majorTickMark val="out"/>
        <c:minorTickMark val="none"/>
        <c:tickLblPos val="nextTo"/>
        <c:crossAx val="421083912"/>
        <c:crosses val="autoZero"/>
        <c:crossBetween val="midCat"/>
      </c:valAx>
      <c:spPr>
        <a:noFill/>
        <a:ln w="25400">
          <a:noFill/>
        </a:ln>
      </c:spPr>
    </c:plotArea>
    <c:legend>
      <c:legendPos val="r"/>
      <c:layout>
        <c:manualLayout>
          <c:xMode val="edge"/>
          <c:yMode val="edge"/>
          <c:x val="0.73041078045325458"/>
          <c:y val="0.30703656699402715"/>
          <c:w val="0.25000011387161203"/>
          <c:h val="0.38166351036063095"/>
        </c:manualLayout>
      </c:layout>
      <c:overlay val="0"/>
    </c:legend>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958850</xdr:colOff>
      <xdr:row>21</xdr:row>
      <xdr:rowOff>57150</xdr:rowOff>
    </xdr:from>
    <xdr:to>
      <xdr:col>7</xdr:col>
      <xdr:colOff>412750</xdr:colOff>
      <xdr:row>40</xdr:row>
      <xdr:rowOff>133350</xdr:rowOff>
    </xdr:to>
    <xdr:graphicFrame macro="">
      <xdr:nvGraphicFramePr>
        <xdr:cNvPr id="2" name="Chart 6">
          <a:extLst>
            <a:ext uri="{FF2B5EF4-FFF2-40B4-BE49-F238E27FC236}">
              <a16:creationId xmlns:a16="http://schemas.microsoft.com/office/drawing/2014/main" id="{E4E0CD88-6190-4E5E-BE66-911151685B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63500</xdr:rowOff>
    </xdr:from>
    <xdr:to>
      <xdr:col>0</xdr:col>
      <xdr:colOff>615950</xdr:colOff>
      <xdr:row>40</xdr:row>
      <xdr:rowOff>25400</xdr:rowOff>
    </xdr:to>
    <xdr:graphicFrame macro="">
      <xdr:nvGraphicFramePr>
        <xdr:cNvPr id="4" name="Chart 6">
          <a:extLst>
            <a:ext uri="{FF2B5EF4-FFF2-40B4-BE49-F238E27FC236}">
              <a16:creationId xmlns:a16="http://schemas.microsoft.com/office/drawing/2014/main" id="{191DA2A1-A2AF-4214-A35B-E82E270CBA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0.06369</cdr:x>
      <cdr:y>0.01506</cdr:y>
    </cdr:from>
    <cdr:to>
      <cdr:x>0.43609</cdr:x>
      <cdr:y>0.08878</cdr:y>
    </cdr:to>
    <cdr:sp macro="" textlink="">
      <cdr:nvSpPr>
        <cdr:cNvPr id="7169" name="Text Box 1"/>
        <cdr:cNvSpPr txBox="1">
          <a:spLocks xmlns:a="http://schemas.openxmlformats.org/drawingml/2006/main" noChangeArrowheads="1"/>
        </cdr:cNvSpPr>
      </cdr:nvSpPr>
      <cdr:spPr bwMode="auto">
        <a:xfrm xmlns:a="http://schemas.openxmlformats.org/drawingml/2006/main">
          <a:off x="307558" y="50800"/>
          <a:ext cx="1721525" cy="23846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Kroner pr produsert enhet</a:t>
          </a:r>
        </a:p>
      </cdr:txBody>
    </cdr:sp>
  </cdr:relSizeAnchor>
  <cdr:relSizeAnchor xmlns:cdr="http://schemas.openxmlformats.org/drawingml/2006/chartDrawing">
    <cdr:from>
      <cdr:x>0.70469</cdr:x>
      <cdr:y>0.93886</cdr:y>
    </cdr:from>
    <cdr:to>
      <cdr:x>0.98945</cdr:x>
      <cdr:y>0.98494</cdr:y>
    </cdr:to>
    <cdr:sp macro="" textlink="">
      <cdr:nvSpPr>
        <cdr:cNvPr id="7170" name="Text Box 2"/>
        <cdr:cNvSpPr txBox="1">
          <a:spLocks xmlns:a="http://schemas.openxmlformats.org/drawingml/2006/main" noChangeArrowheads="1"/>
        </cdr:cNvSpPr>
      </cdr:nvSpPr>
      <cdr:spPr bwMode="auto">
        <a:xfrm xmlns:a="http://schemas.openxmlformats.org/drawingml/2006/main">
          <a:off x="3264237" y="2956063"/>
          <a:ext cx="1309807" cy="16178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Produsert volum</a:t>
          </a:r>
        </a:p>
      </cdr:txBody>
    </cdr:sp>
  </cdr:relSizeAnchor>
  <cdr:relSizeAnchor xmlns:cdr="http://schemas.openxmlformats.org/drawingml/2006/chartDrawing">
    <cdr:from>
      <cdr:x>0.61557</cdr:x>
      <cdr:y>0.78391</cdr:y>
    </cdr:from>
    <cdr:to>
      <cdr:x>0.98969</cdr:x>
      <cdr:y>0.85156</cdr:y>
    </cdr:to>
    <cdr:sp macro="" textlink="">
      <cdr:nvSpPr>
        <cdr:cNvPr id="7171" name="Text Box 3"/>
        <cdr:cNvSpPr txBox="1">
          <a:spLocks xmlns:a="http://schemas.openxmlformats.org/drawingml/2006/main" noChangeArrowheads="1"/>
        </cdr:cNvSpPr>
      </cdr:nvSpPr>
      <cdr:spPr bwMode="auto">
        <a:xfrm xmlns:a="http://schemas.openxmlformats.org/drawingml/2006/main">
          <a:off x="2854781" y="2459968"/>
          <a:ext cx="1720394" cy="21162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Variable enhetskostnader</a:t>
          </a:r>
        </a:p>
      </cdr:txBody>
    </cdr:sp>
  </cdr:relSizeAnchor>
  <cdr:relSizeAnchor xmlns:cdr="http://schemas.openxmlformats.org/drawingml/2006/chartDrawing">
    <cdr:from>
      <cdr:x>0.86384</cdr:x>
      <cdr:y>0.5703</cdr:y>
    </cdr:from>
    <cdr:to>
      <cdr:x>0.96716</cdr:x>
      <cdr:y>0.62195</cdr:y>
    </cdr:to>
    <cdr:sp macro="" textlink="">
      <cdr:nvSpPr>
        <cdr:cNvPr id="7172" name="Text Box 4"/>
        <cdr:cNvSpPr txBox="1">
          <a:spLocks xmlns:a="http://schemas.openxmlformats.org/drawingml/2006/main" noChangeArrowheads="1"/>
        </cdr:cNvSpPr>
      </cdr:nvSpPr>
      <cdr:spPr bwMode="auto">
        <a:xfrm xmlns:a="http://schemas.openxmlformats.org/drawingml/2006/main">
          <a:off x="3992662" y="1793651"/>
          <a:ext cx="477321" cy="16102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Selvkost</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38100</xdr:colOff>
      <xdr:row>12</xdr:row>
      <xdr:rowOff>22860</xdr:rowOff>
    </xdr:from>
    <xdr:to>
      <xdr:col>8</xdr:col>
      <xdr:colOff>220980</xdr:colOff>
      <xdr:row>37</xdr:row>
      <xdr:rowOff>22860</xdr:rowOff>
    </xdr:to>
    <xdr:graphicFrame macro="">
      <xdr:nvGraphicFramePr>
        <xdr:cNvPr id="73746" name="Chart 2">
          <a:extLst>
            <a:ext uri="{FF2B5EF4-FFF2-40B4-BE49-F238E27FC236}">
              <a16:creationId xmlns:a16="http://schemas.microsoft.com/office/drawing/2014/main" id="{00000000-0008-0000-0400-0000122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20</xdr:row>
      <xdr:rowOff>25401</xdr:rowOff>
    </xdr:from>
    <xdr:to>
      <xdr:col>4</xdr:col>
      <xdr:colOff>455083</xdr:colOff>
      <xdr:row>39</xdr:row>
      <xdr:rowOff>91017</xdr:rowOff>
    </xdr:to>
    <xdr:graphicFrame macro="">
      <xdr:nvGraphicFramePr>
        <xdr:cNvPr id="2" name="Chart 6">
          <a:extLst>
            <a:ext uri="{FF2B5EF4-FFF2-40B4-BE49-F238E27FC236}">
              <a16:creationId xmlns:a16="http://schemas.microsoft.com/office/drawing/2014/main" id="{D879B67B-F5DB-4686-A3CC-4CC1BB6236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0.07419</cdr:x>
      <cdr:y>0.02533</cdr:y>
    </cdr:from>
    <cdr:to>
      <cdr:x>0.44659</cdr:x>
      <cdr:y>0.08419</cdr:y>
    </cdr:to>
    <cdr:sp macro="" textlink="">
      <cdr:nvSpPr>
        <cdr:cNvPr id="7169" name="Text Box 1"/>
        <cdr:cNvSpPr txBox="1">
          <a:spLocks xmlns:a="http://schemas.openxmlformats.org/drawingml/2006/main" noChangeArrowheads="1"/>
        </cdr:cNvSpPr>
      </cdr:nvSpPr>
      <cdr:spPr bwMode="auto">
        <a:xfrm xmlns:a="http://schemas.openxmlformats.org/drawingml/2006/main">
          <a:off x="373766" y="78322"/>
          <a:ext cx="1876027" cy="18202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Kroner pr. solgt enhet</a:t>
          </a:r>
        </a:p>
      </cdr:txBody>
    </cdr:sp>
  </cdr:relSizeAnchor>
  <cdr:relSizeAnchor xmlns:cdr="http://schemas.openxmlformats.org/drawingml/2006/chartDrawing">
    <cdr:from>
      <cdr:x>0.70469</cdr:x>
      <cdr:y>0.93886</cdr:y>
    </cdr:from>
    <cdr:to>
      <cdr:x>0.98945</cdr:x>
      <cdr:y>0.98494</cdr:y>
    </cdr:to>
    <cdr:sp macro="" textlink="">
      <cdr:nvSpPr>
        <cdr:cNvPr id="7170" name="Text Box 2"/>
        <cdr:cNvSpPr txBox="1">
          <a:spLocks xmlns:a="http://schemas.openxmlformats.org/drawingml/2006/main" noChangeArrowheads="1"/>
        </cdr:cNvSpPr>
      </cdr:nvSpPr>
      <cdr:spPr bwMode="auto">
        <a:xfrm xmlns:a="http://schemas.openxmlformats.org/drawingml/2006/main">
          <a:off x="3549993" y="2903377"/>
          <a:ext cx="1434526" cy="1425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Salgsvolum</a:t>
          </a:r>
        </a:p>
      </cdr:txBody>
    </cdr:sp>
  </cdr:relSizeAnchor>
  <cdr:relSizeAnchor xmlns:cdr="http://schemas.openxmlformats.org/drawingml/2006/chartDrawing">
    <cdr:from>
      <cdr:x>0.61557</cdr:x>
      <cdr:y>0.78391</cdr:y>
    </cdr:from>
    <cdr:to>
      <cdr:x>0.98969</cdr:x>
      <cdr:y>0.85156</cdr:y>
    </cdr:to>
    <cdr:sp macro="" textlink="">
      <cdr:nvSpPr>
        <cdr:cNvPr id="7171" name="Text Box 3"/>
        <cdr:cNvSpPr txBox="1">
          <a:spLocks xmlns:a="http://schemas.openxmlformats.org/drawingml/2006/main" noChangeArrowheads="1"/>
        </cdr:cNvSpPr>
      </cdr:nvSpPr>
      <cdr:spPr bwMode="auto">
        <a:xfrm xmlns:a="http://schemas.openxmlformats.org/drawingml/2006/main">
          <a:off x="2854781" y="2459968"/>
          <a:ext cx="1720394" cy="21162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Variable enhetskostnader</a:t>
          </a:r>
        </a:p>
      </cdr:txBody>
    </cdr:sp>
  </cdr:relSizeAnchor>
  <cdr:relSizeAnchor xmlns:cdr="http://schemas.openxmlformats.org/drawingml/2006/chartDrawing">
    <cdr:from>
      <cdr:x>0.73529</cdr:x>
      <cdr:y>0.5703</cdr:y>
    </cdr:from>
    <cdr:to>
      <cdr:x>0.96716</cdr:x>
      <cdr:y>0.60096</cdr:y>
    </cdr:to>
    <cdr:sp macro="" textlink="">
      <cdr:nvSpPr>
        <cdr:cNvPr id="7172" name="Text Box 4"/>
        <cdr:cNvSpPr txBox="1">
          <a:spLocks xmlns:a="http://schemas.openxmlformats.org/drawingml/2006/main" noChangeArrowheads="1"/>
        </cdr:cNvSpPr>
      </cdr:nvSpPr>
      <cdr:spPr bwMode="auto">
        <a:xfrm xmlns:a="http://schemas.openxmlformats.org/drawingml/2006/main">
          <a:off x="3704167" y="1763625"/>
          <a:ext cx="1168062" cy="9480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Selvkost pr. enhet</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21</xdr:row>
      <xdr:rowOff>63500</xdr:rowOff>
    </xdr:from>
    <xdr:to>
      <xdr:col>8</xdr:col>
      <xdr:colOff>615950</xdr:colOff>
      <xdr:row>40</xdr:row>
      <xdr:rowOff>25400</xdr:rowOff>
    </xdr:to>
    <xdr:graphicFrame macro="">
      <xdr:nvGraphicFramePr>
        <xdr:cNvPr id="4" name="Chart 6">
          <a:extLst>
            <a:ext uri="{FF2B5EF4-FFF2-40B4-BE49-F238E27FC236}">
              <a16:creationId xmlns:a16="http://schemas.microsoft.com/office/drawing/2014/main" id="{99E62220-75CC-4EB8-8947-387831D823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zoomScaleNormal="100" workbookViewId="0"/>
  </sheetViews>
  <sheetFormatPr baseColWidth="10" defaultColWidth="8.85546875" defaultRowHeight="12.75" x14ac:dyDescent="0.2"/>
  <cols>
    <col min="1" max="1" width="24.85546875" customWidth="1"/>
    <col min="2" max="5" width="8.42578125" customWidth="1"/>
    <col min="6" max="6" width="8.85546875" customWidth="1"/>
    <col min="7" max="8" width="8.42578125" customWidth="1"/>
  </cols>
  <sheetData>
    <row r="1" spans="1:11" ht="17.25" customHeight="1" x14ac:dyDescent="0.25">
      <c r="A1" s="27" t="s">
        <v>2</v>
      </c>
      <c r="B1" s="27"/>
      <c r="C1" s="27"/>
      <c r="D1" s="27"/>
      <c r="E1" s="27"/>
      <c r="F1" s="27"/>
      <c r="G1" s="27"/>
      <c r="H1" s="27"/>
    </row>
    <row r="2" spans="1:11" ht="15" x14ac:dyDescent="0.25">
      <c r="A2" s="27"/>
      <c r="B2" s="56" t="s">
        <v>0</v>
      </c>
      <c r="C2" s="56"/>
      <c r="D2" s="56"/>
      <c r="E2" s="56"/>
      <c r="F2" s="56"/>
      <c r="G2" s="56"/>
      <c r="H2" s="56"/>
      <c r="I2" s="5"/>
    </row>
    <row r="3" spans="1:11" ht="15" x14ac:dyDescent="0.25">
      <c r="A3" s="27"/>
      <c r="B3" s="28">
        <v>2019</v>
      </c>
      <c r="C3" s="27">
        <f t="shared" ref="C3:H3" si="0">B3+1</f>
        <v>2020</v>
      </c>
      <c r="D3" s="27">
        <f t="shared" si="0"/>
        <v>2021</v>
      </c>
      <c r="E3" s="27">
        <f t="shared" si="0"/>
        <v>2022</v>
      </c>
      <c r="F3" s="27">
        <f t="shared" si="0"/>
        <v>2023</v>
      </c>
      <c r="G3" s="27">
        <f t="shared" si="0"/>
        <v>2024</v>
      </c>
      <c r="H3" s="27">
        <f t="shared" si="0"/>
        <v>2025</v>
      </c>
    </row>
    <row r="4" spans="1:11" ht="15" x14ac:dyDescent="0.25">
      <c r="A4" s="29" t="s">
        <v>19</v>
      </c>
      <c r="B4" s="30">
        <v>-10000</v>
      </c>
      <c r="C4" s="30">
        <v>2000</v>
      </c>
      <c r="D4" s="30">
        <v>3000</v>
      </c>
      <c r="E4" s="30">
        <v>4000</v>
      </c>
      <c r="F4" s="30">
        <v>2500</v>
      </c>
      <c r="G4" s="30">
        <v>1500</v>
      </c>
      <c r="H4" s="30">
        <v>1500</v>
      </c>
      <c r="I4" s="12"/>
    </row>
    <row r="5" spans="1:11" ht="12.75" customHeight="1" x14ac:dyDescent="0.2">
      <c r="A5" s="11"/>
      <c r="B5" s="9"/>
      <c r="C5" s="9"/>
      <c r="D5" s="9"/>
      <c r="E5" s="9"/>
      <c r="F5" s="9"/>
      <c r="G5" s="9"/>
      <c r="H5" s="9"/>
      <c r="I5" s="12"/>
    </row>
    <row r="6" spans="1:11" x14ac:dyDescent="0.2">
      <c r="B6" s="57"/>
      <c r="C6" s="57"/>
      <c r="D6" s="57"/>
      <c r="E6" s="57"/>
      <c r="F6" s="57"/>
      <c r="G6" s="57"/>
      <c r="H6" s="57"/>
    </row>
    <row r="7" spans="1:11" x14ac:dyDescent="0.2">
      <c r="B7" s="4"/>
      <c r="C7" s="15"/>
      <c r="D7" s="3"/>
      <c r="E7" s="3"/>
      <c r="F7" s="3"/>
      <c r="G7" s="3"/>
      <c r="H7" s="3"/>
    </row>
    <row r="8" spans="1:11" x14ac:dyDescent="0.2">
      <c r="A8" s="14"/>
      <c r="B8" s="2"/>
      <c r="C8" s="2"/>
      <c r="D8" s="2"/>
      <c r="E8" s="2"/>
      <c r="F8" s="2"/>
      <c r="G8" s="2"/>
      <c r="H8" s="2"/>
    </row>
    <row r="9" spans="1:11" x14ac:dyDescent="0.2">
      <c r="A9" s="10"/>
      <c r="B9" s="2"/>
      <c r="C9" s="2"/>
      <c r="D9" s="2"/>
      <c r="E9" s="2"/>
      <c r="F9" s="2"/>
      <c r="G9" s="2"/>
      <c r="H9" s="2"/>
    </row>
    <row r="10" spans="1:11" x14ac:dyDescent="0.2">
      <c r="A10" s="10"/>
      <c r="B10" s="2"/>
      <c r="C10" s="2"/>
      <c r="D10" s="2"/>
      <c r="E10" s="2"/>
      <c r="F10" s="2"/>
      <c r="G10" s="2"/>
      <c r="H10" s="2"/>
    </row>
    <row r="12" spans="1:11" x14ac:dyDescent="0.2">
      <c r="K12" s="13"/>
    </row>
    <row r="23" spans="2:7" x14ac:dyDescent="0.2">
      <c r="B23" s="13"/>
      <c r="C23" s="13"/>
      <c r="D23" s="13"/>
      <c r="E23" s="13"/>
      <c r="F23" s="13"/>
      <c r="G23" s="13"/>
    </row>
    <row r="31" spans="2:7" x14ac:dyDescent="0.2">
      <c r="B31" s="8"/>
    </row>
    <row r="35" spans="1:1" x14ac:dyDescent="0.2">
      <c r="A35" s="7"/>
    </row>
    <row r="51" spans="2:8" x14ac:dyDescent="0.2">
      <c r="B51" s="1"/>
      <c r="C51" s="6"/>
      <c r="D51" s="6"/>
      <c r="E51" s="6"/>
      <c r="F51" s="6"/>
      <c r="G51" s="6"/>
      <c r="H51" s="6"/>
    </row>
  </sheetData>
  <mergeCells count="2">
    <mergeCell ref="B2:H2"/>
    <mergeCell ref="B6:H6"/>
  </mergeCells>
  <printOptions gridLines="1"/>
  <pageMargins left="0.75" right="0.75" top="1" bottom="1" header="0.5" footer="0.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1"/>
  <sheetViews>
    <sheetView zoomScaleNormal="100" workbookViewId="0"/>
  </sheetViews>
  <sheetFormatPr baseColWidth="10" defaultColWidth="8.85546875" defaultRowHeight="12.75" outlineLevelRow="1" x14ac:dyDescent="0.2"/>
  <cols>
    <col min="1" max="1" width="24.85546875" customWidth="1"/>
    <col min="2" max="5" width="8.42578125" customWidth="1"/>
    <col min="6" max="6" width="8.85546875" customWidth="1"/>
    <col min="7" max="8" width="8.42578125" customWidth="1"/>
  </cols>
  <sheetData>
    <row r="1" spans="1:11" ht="17.25" customHeight="1" x14ac:dyDescent="0.25">
      <c r="A1" s="27" t="s">
        <v>2</v>
      </c>
      <c r="B1" s="27"/>
      <c r="C1" s="27"/>
      <c r="D1" s="27"/>
      <c r="E1" s="27"/>
      <c r="F1" s="27"/>
      <c r="G1" s="27"/>
      <c r="H1" s="27"/>
    </row>
    <row r="2" spans="1:11" ht="15" outlineLevel="1" x14ac:dyDescent="0.25">
      <c r="A2" s="27"/>
      <c r="B2" s="56" t="s">
        <v>0</v>
      </c>
      <c r="C2" s="56"/>
      <c r="D2" s="56"/>
      <c r="E2" s="56"/>
      <c r="F2" s="56"/>
      <c r="G2" s="56"/>
      <c r="H2" s="56"/>
      <c r="I2" s="5"/>
    </row>
    <row r="3" spans="1:11" ht="15" outlineLevel="1" x14ac:dyDescent="0.25">
      <c r="A3" s="27"/>
      <c r="B3" s="28">
        <v>2019</v>
      </c>
      <c r="C3" s="27">
        <f>B3+1</f>
        <v>2020</v>
      </c>
      <c r="D3" s="27">
        <f t="shared" ref="D3:H3" si="0">C3+1</f>
        <v>2021</v>
      </c>
      <c r="E3" s="27">
        <f t="shared" si="0"/>
        <v>2022</v>
      </c>
      <c r="F3" s="27">
        <f t="shared" si="0"/>
        <v>2023</v>
      </c>
      <c r="G3" s="27">
        <f t="shared" si="0"/>
        <v>2024</v>
      </c>
      <c r="H3" s="27">
        <f t="shared" si="0"/>
        <v>2025</v>
      </c>
    </row>
    <row r="4" spans="1:11" ht="15" outlineLevel="1" x14ac:dyDescent="0.25">
      <c r="A4" s="29" t="s">
        <v>19</v>
      </c>
      <c r="B4" s="30">
        <v>-10000</v>
      </c>
      <c r="C4" s="30">
        <v>2000</v>
      </c>
      <c r="D4" s="30">
        <v>3000</v>
      </c>
      <c r="E4" s="30">
        <v>4000</v>
      </c>
      <c r="F4" s="30">
        <v>2500</v>
      </c>
      <c r="G4" s="30">
        <v>1500</v>
      </c>
      <c r="H4" s="30">
        <v>1500</v>
      </c>
      <c r="I4" s="12"/>
    </row>
    <row r="5" spans="1:11" ht="12.75" customHeight="1" x14ac:dyDescent="0.25">
      <c r="A5" s="31"/>
      <c r="B5" s="30"/>
      <c r="C5" s="30"/>
      <c r="D5" s="30"/>
      <c r="E5" s="30"/>
      <c r="F5" s="30"/>
      <c r="G5" s="30"/>
      <c r="H5" s="30"/>
      <c r="I5" s="12"/>
    </row>
    <row r="6" spans="1:11" ht="15" x14ac:dyDescent="0.25">
      <c r="A6" s="27"/>
      <c r="B6" s="56" t="s">
        <v>1</v>
      </c>
      <c r="C6" s="56"/>
      <c r="D6" s="56"/>
      <c r="E6" s="56"/>
      <c r="F6" s="56"/>
      <c r="G6" s="56"/>
      <c r="H6" s="56"/>
    </row>
    <row r="7" spans="1:11" ht="15" x14ac:dyDescent="0.25">
      <c r="A7" s="27"/>
      <c r="B7" s="32">
        <v>0</v>
      </c>
      <c r="C7" s="32">
        <v>0.05</v>
      </c>
      <c r="D7" s="33">
        <f>C7+$C$7</f>
        <v>0.1</v>
      </c>
      <c r="E7" s="33">
        <f t="shared" ref="E7:H7" si="1">D7+$C$7</f>
        <v>0.15000000000000002</v>
      </c>
      <c r="F7" s="33">
        <f t="shared" si="1"/>
        <v>0.2</v>
      </c>
      <c r="G7" s="33">
        <f t="shared" si="1"/>
        <v>0.25</v>
      </c>
      <c r="H7" s="33">
        <f t="shared" si="1"/>
        <v>0.3</v>
      </c>
    </row>
    <row r="8" spans="1:11" ht="15" x14ac:dyDescent="0.25">
      <c r="A8" s="29" t="s">
        <v>18</v>
      </c>
      <c r="B8" s="34">
        <f>NPV(B7,$B4:$H$4)*(1+B7)</f>
        <v>4500</v>
      </c>
      <c r="C8" s="34">
        <f>NPV(C7,$B4:$H$4)*(1+C7)</f>
        <v>2432.5692658992921</v>
      </c>
      <c r="D8" s="34">
        <f>NPV(D7,$B4:$H$4)*(1+D7)</f>
        <v>788.40638284540887</v>
      </c>
      <c r="E8" s="34">
        <f>NPV(E7,$B4:$H$4)*(1+E7)</f>
        <v>-538.73402280172604</v>
      </c>
      <c r="F8" s="34">
        <f>NPV(F7,$B4:$H$4)*(1+F7)</f>
        <v>-1624.3891460905347</v>
      </c>
      <c r="G8" s="34">
        <f>NPV(G7,$B4:$H$4)*(1+G7)</f>
        <v>-2523.2640000000001</v>
      </c>
      <c r="H8" s="34">
        <f>NPV(H7,$B4:$H$4)*(1+H7)</f>
        <v>-3275.6485703080452</v>
      </c>
    </row>
    <row r="9" spans="1:11" x14ac:dyDescent="0.2">
      <c r="A9" s="10"/>
      <c r="B9" s="2"/>
      <c r="C9" s="2"/>
      <c r="D9" s="2"/>
      <c r="E9" s="2"/>
      <c r="F9" s="2"/>
      <c r="G9" s="2"/>
      <c r="H9" s="2"/>
    </row>
    <row r="10" spans="1:11" x14ac:dyDescent="0.2">
      <c r="A10" s="10"/>
      <c r="B10" s="2"/>
      <c r="C10" s="2"/>
      <c r="D10" s="2"/>
      <c r="E10" s="2"/>
      <c r="F10" s="2"/>
      <c r="G10" s="2"/>
      <c r="H10" s="2"/>
    </row>
    <row r="12" spans="1:11" x14ac:dyDescent="0.2">
      <c r="K12" s="13"/>
    </row>
    <row r="23" spans="2:7" x14ac:dyDescent="0.2">
      <c r="B23" s="13"/>
      <c r="C23" s="13"/>
      <c r="D23" s="13"/>
      <c r="E23" s="13"/>
      <c r="F23" s="13"/>
      <c r="G23" s="13"/>
    </row>
    <row r="31" spans="2:7" x14ac:dyDescent="0.2">
      <c r="B31" s="8"/>
    </row>
    <row r="35" spans="1:1" x14ac:dyDescent="0.2">
      <c r="A35" s="7"/>
    </row>
    <row r="51" spans="2:8" x14ac:dyDescent="0.2">
      <c r="B51" s="1"/>
      <c r="C51" s="6"/>
      <c r="D51" s="6"/>
      <c r="E51" s="6"/>
      <c r="F51" s="6"/>
      <c r="G51" s="6"/>
      <c r="H51" s="6"/>
    </row>
  </sheetData>
  <mergeCells count="2">
    <mergeCell ref="B2:H2"/>
    <mergeCell ref="B6:H6"/>
  </mergeCells>
  <printOptions gridLines="1"/>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
  <sheetViews>
    <sheetView zoomScaleNormal="100" workbookViewId="0"/>
  </sheetViews>
  <sheetFormatPr baseColWidth="10" defaultColWidth="9.140625" defaultRowHeight="12.75" x14ac:dyDescent="0.2"/>
  <cols>
    <col min="1" max="1" width="26" customWidth="1"/>
    <col min="2" max="2" width="15.140625" customWidth="1"/>
    <col min="3" max="3" width="13.5703125" customWidth="1"/>
    <col min="4" max="4" width="9.7109375" customWidth="1"/>
    <col min="5" max="5" width="12.42578125" customWidth="1"/>
    <col min="6" max="6" width="11.42578125" customWidth="1"/>
    <col min="247" max="247" width="26" customWidth="1"/>
    <col min="248" max="248" width="12.140625" customWidth="1"/>
    <col min="249" max="249" width="8" customWidth="1"/>
    <col min="250" max="250" width="8.85546875" customWidth="1"/>
    <col min="251" max="251" width="8.7109375" customWidth="1"/>
    <col min="252" max="252" width="10.5703125" customWidth="1"/>
    <col min="254" max="254" width="5.140625" customWidth="1"/>
    <col min="255" max="255" width="34.7109375" customWidth="1"/>
    <col min="256" max="256" width="8.28515625" customWidth="1"/>
    <col min="257" max="257" width="7.7109375" customWidth="1"/>
    <col min="259" max="259" width="8.42578125" customWidth="1"/>
    <col min="260" max="260" width="8.7109375" customWidth="1"/>
    <col min="503" max="503" width="26" customWidth="1"/>
    <col min="504" max="504" width="12.140625" customWidth="1"/>
    <col min="505" max="505" width="8" customWidth="1"/>
    <col min="506" max="506" width="8.85546875" customWidth="1"/>
    <col min="507" max="507" width="8.7109375" customWidth="1"/>
    <col min="508" max="508" width="10.5703125" customWidth="1"/>
    <col min="510" max="510" width="5.140625" customWidth="1"/>
    <col min="511" max="511" width="34.7109375" customWidth="1"/>
    <col min="512" max="512" width="8.28515625" customWidth="1"/>
    <col min="513" max="513" width="7.7109375" customWidth="1"/>
    <col min="515" max="515" width="8.42578125" customWidth="1"/>
    <col min="516" max="516" width="8.7109375" customWidth="1"/>
    <col min="759" max="759" width="26" customWidth="1"/>
    <col min="760" max="760" width="12.140625" customWidth="1"/>
    <col min="761" max="761" width="8" customWidth="1"/>
    <col min="762" max="762" width="8.85546875" customWidth="1"/>
    <col min="763" max="763" width="8.7109375" customWidth="1"/>
    <col min="764" max="764" width="10.5703125" customWidth="1"/>
    <col min="766" max="766" width="5.140625" customWidth="1"/>
    <col min="767" max="767" width="34.7109375" customWidth="1"/>
    <col min="768" max="768" width="8.28515625" customWidth="1"/>
    <col min="769" max="769" width="7.7109375" customWidth="1"/>
    <col min="771" max="771" width="8.42578125" customWidth="1"/>
    <col min="772" max="772" width="8.7109375" customWidth="1"/>
    <col min="1015" max="1015" width="26" customWidth="1"/>
    <col min="1016" max="1016" width="12.140625" customWidth="1"/>
    <col min="1017" max="1017" width="8" customWidth="1"/>
    <col min="1018" max="1018" width="8.85546875" customWidth="1"/>
    <col min="1019" max="1019" width="8.7109375" customWidth="1"/>
    <col min="1020" max="1020" width="10.5703125" customWidth="1"/>
    <col min="1022" max="1022" width="5.140625" customWidth="1"/>
    <col min="1023" max="1023" width="34.7109375" customWidth="1"/>
    <col min="1024" max="1024" width="8.28515625" customWidth="1"/>
    <col min="1025" max="1025" width="7.7109375" customWidth="1"/>
    <col min="1027" max="1027" width="8.42578125" customWidth="1"/>
    <col min="1028" max="1028" width="8.7109375" customWidth="1"/>
    <col min="1271" max="1271" width="26" customWidth="1"/>
    <col min="1272" max="1272" width="12.140625" customWidth="1"/>
    <col min="1273" max="1273" width="8" customWidth="1"/>
    <col min="1274" max="1274" width="8.85546875" customWidth="1"/>
    <col min="1275" max="1275" width="8.7109375" customWidth="1"/>
    <col min="1276" max="1276" width="10.5703125" customWidth="1"/>
    <col min="1278" max="1278" width="5.140625" customWidth="1"/>
    <col min="1279" max="1279" width="34.7109375" customWidth="1"/>
    <col min="1280" max="1280" width="8.28515625" customWidth="1"/>
    <col min="1281" max="1281" width="7.7109375" customWidth="1"/>
    <col min="1283" max="1283" width="8.42578125" customWidth="1"/>
    <col min="1284" max="1284" width="8.7109375" customWidth="1"/>
    <col min="1527" max="1527" width="26" customWidth="1"/>
    <col min="1528" max="1528" width="12.140625" customWidth="1"/>
    <col min="1529" max="1529" width="8" customWidth="1"/>
    <col min="1530" max="1530" width="8.85546875" customWidth="1"/>
    <col min="1531" max="1531" width="8.7109375" customWidth="1"/>
    <col min="1532" max="1532" width="10.5703125" customWidth="1"/>
    <col min="1534" max="1534" width="5.140625" customWidth="1"/>
    <col min="1535" max="1535" width="34.7109375" customWidth="1"/>
    <col min="1536" max="1536" width="8.28515625" customWidth="1"/>
    <col min="1537" max="1537" width="7.7109375" customWidth="1"/>
    <col min="1539" max="1539" width="8.42578125" customWidth="1"/>
    <col min="1540" max="1540" width="8.7109375" customWidth="1"/>
    <col min="1783" max="1783" width="26" customWidth="1"/>
    <col min="1784" max="1784" width="12.140625" customWidth="1"/>
    <col min="1785" max="1785" width="8" customWidth="1"/>
    <col min="1786" max="1786" width="8.85546875" customWidth="1"/>
    <col min="1787" max="1787" width="8.7109375" customWidth="1"/>
    <col min="1788" max="1788" width="10.5703125" customWidth="1"/>
    <col min="1790" max="1790" width="5.140625" customWidth="1"/>
    <col min="1791" max="1791" width="34.7109375" customWidth="1"/>
    <col min="1792" max="1792" width="8.28515625" customWidth="1"/>
    <col min="1793" max="1793" width="7.7109375" customWidth="1"/>
    <col min="1795" max="1795" width="8.42578125" customWidth="1"/>
    <col min="1796" max="1796" width="8.7109375" customWidth="1"/>
    <col min="2039" max="2039" width="26" customWidth="1"/>
    <col min="2040" max="2040" width="12.140625" customWidth="1"/>
    <col min="2041" max="2041" width="8" customWidth="1"/>
    <col min="2042" max="2042" width="8.85546875" customWidth="1"/>
    <col min="2043" max="2043" width="8.7109375" customWidth="1"/>
    <col min="2044" max="2044" width="10.5703125" customWidth="1"/>
    <col min="2046" max="2046" width="5.140625" customWidth="1"/>
    <col min="2047" max="2047" width="34.7109375" customWidth="1"/>
    <col min="2048" max="2048" width="8.28515625" customWidth="1"/>
    <col min="2049" max="2049" width="7.7109375" customWidth="1"/>
    <col min="2051" max="2051" width="8.42578125" customWidth="1"/>
    <col min="2052" max="2052" width="8.7109375" customWidth="1"/>
    <col min="2295" max="2295" width="26" customWidth="1"/>
    <col min="2296" max="2296" width="12.140625" customWidth="1"/>
    <col min="2297" max="2297" width="8" customWidth="1"/>
    <col min="2298" max="2298" width="8.85546875" customWidth="1"/>
    <col min="2299" max="2299" width="8.7109375" customWidth="1"/>
    <col min="2300" max="2300" width="10.5703125" customWidth="1"/>
    <col min="2302" max="2302" width="5.140625" customWidth="1"/>
    <col min="2303" max="2303" width="34.7109375" customWidth="1"/>
    <col min="2304" max="2304" width="8.28515625" customWidth="1"/>
    <col min="2305" max="2305" width="7.7109375" customWidth="1"/>
    <col min="2307" max="2307" width="8.42578125" customWidth="1"/>
    <col min="2308" max="2308" width="8.7109375" customWidth="1"/>
    <col min="2551" max="2551" width="26" customWidth="1"/>
    <col min="2552" max="2552" width="12.140625" customWidth="1"/>
    <col min="2553" max="2553" width="8" customWidth="1"/>
    <col min="2554" max="2554" width="8.85546875" customWidth="1"/>
    <col min="2555" max="2555" width="8.7109375" customWidth="1"/>
    <col min="2556" max="2556" width="10.5703125" customWidth="1"/>
    <col min="2558" max="2558" width="5.140625" customWidth="1"/>
    <col min="2559" max="2559" width="34.7109375" customWidth="1"/>
    <col min="2560" max="2560" width="8.28515625" customWidth="1"/>
    <col min="2561" max="2561" width="7.7109375" customWidth="1"/>
    <col min="2563" max="2563" width="8.42578125" customWidth="1"/>
    <col min="2564" max="2564" width="8.7109375" customWidth="1"/>
    <col min="2807" max="2807" width="26" customWidth="1"/>
    <col min="2808" max="2808" width="12.140625" customWidth="1"/>
    <col min="2809" max="2809" width="8" customWidth="1"/>
    <col min="2810" max="2810" width="8.85546875" customWidth="1"/>
    <col min="2811" max="2811" width="8.7109375" customWidth="1"/>
    <col min="2812" max="2812" width="10.5703125" customWidth="1"/>
    <col min="2814" max="2814" width="5.140625" customWidth="1"/>
    <col min="2815" max="2815" width="34.7109375" customWidth="1"/>
    <col min="2816" max="2816" width="8.28515625" customWidth="1"/>
    <col min="2817" max="2817" width="7.7109375" customWidth="1"/>
    <col min="2819" max="2819" width="8.42578125" customWidth="1"/>
    <col min="2820" max="2820" width="8.7109375" customWidth="1"/>
    <col min="3063" max="3063" width="26" customWidth="1"/>
    <col min="3064" max="3064" width="12.140625" customWidth="1"/>
    <col min="3065" max="3065" width="8" customWidth="1"/>
    <col min="3066" max="3066" width="8.85546875" customWidth="1"/>
    <col min="3067" max="3067" width="8.7109375" customWidth="1"/>
    <col min="3068" max="3068" width="10.5703125" customWidth="1"/>
    <col min="3070" max="3070" width="5.140625" customWidth="1"/>
    <col min="3071" max="3071" width="34.7109375" customWidth="1"/>
    <col min="3072" max="3072" width="8.28515625" customWidth="1"/>
    <col min="3073" max="3073" width="7.7109375" customWidth="1"/>
    <col min="3075" max="3075" width="8.42578125" customWidth="1"/>
    <col min="3076" max="3076" width="8.7109375" customWidth="1"/>
    <col min="3319" max="3319" width="26" customWidth="1"/>
    <col min="3320" max="3320" width="12.140625" customWidth="1"/>
    <col min="3321" max="3321" width="8" customWidth="1"/>
    <col min="3322" max="3322" width="8.85546875" customWidth="1"/>
    <col min="3323" max="3323" width="8.7109375" customWidth="1"/>
    <col min="3324" max="3324" width="10.5703125" customWidth="1"/>
    <col min="3326" max="3326" width="5.140625" customWidth="1"/>
    <col min="3327" max="3327" width="34.7109375" customWidth="1"/>
    <col min="3328" max="3328" width="8.28515625" customWidth="1"/>
    <col min="3329" max="3329" width="7.7109375" customWidth="1"/>
    <col min="3331" max="3331" width="8.42578125" customWidth="1"/>
    <col min="3332" max="3332" width="8.7109375" customWidth="1"/>
    <col min="3575" max="3575" width="26" customWidth="1"/>
    <col min="3576" max="3576" width="12.140625" customWidth="1"/>
    <col min="3577" max="3577" width="8" customWidth="1"/>
    <col min="3578" max="3578" width="8.85546875" customWidth="1"/>
    <col min="3579" max="3579" width="8.7109375" customWidth="1"/>
    <col min="3580" max="3580" width="10.5703125" customWidth="1"/>
    <col min="3582" max="3582" width="5.140625" customWidth="1"/>
    <col min="3583" max="3583" width="34.7109375" customWidth="1"/>
    <col min="3584" max="3584" width="8.28515625" customWidth="1"/>
    <col min="3585" max="3585" width="7.7109375" customWidth="1"/>
    <col min="3587" max="3587" width="8.42578125" customWidth="1"/>
    <col min="3588" max="3588" width="8.7109375" customWidth="1"/>
    <col min="3831" max="3831" width="26" customWidth="1"/>
    <col min="3832" max="3832" width="12.140625" customWidth="1"/>
    <col min="3833" max="3833" width="8" customWidth="1"/>
    <col min="3834" max="3834" width="8.85546875" customWidth="1"/>
    <col min="3835" max="3835" width="8.7109375" customWidth="1"/>
    <col min="3836" max="3836" width="10.5703125" customWidth="1"/>
    <col min="3838" max="3838" width="5.140625" customWidth="1"/>
    <col min="3839" max="3839" width="34.7109375" customWidth="1"/>
    <col min="3840" max="3840" width="8.28515625" customWidth="1"/>
    <col min="3841" max="3841" width="7.7109375" customWidth="1"/>
    <col min="3843" max="3843" width="8.42578125" customWidth="1"/>
    <col min="3844" max="3844" width="8.7109375" customWidth="1"/>
    <col min="4087" max="4087" width="26" customWidth="1"/>
    <col min="4088" max="4088" width="12.140625" customWidth="1"/>
    <col min="4089" max="4089" width="8" customWidth="1"/>
    <col min="4090" max="4090" width="8.85546875" customWidth="1"/>
    <col min="4091" max="4091" width="8.7109375" customWidth="1"/>
    <col min="4092" max="4092" width="10.5703125" customWidth="1"/>
    <col min="4094" max="4094" width="5.140625" customWidth="1"/>
    <col min="4095" max="4095" width="34.7109375" customWidth="1"/>
    <col min="4096" max="4096" width="8.28515625" customWidth="1"/>
    <col min="4097" max="4097" width="7.7109375" customWidth="1"/>
    <col min="4099" max="4099" width="8.42578125" customWidth="1"/>
    <col min="4100" max="4100" width="8.7109375" customWidth="1"/>
    <col min="4343" max="4343" width="26" customWidth="1"/>
    <col min="4344" max="4344" width="12.140625" customWidth="1"/>
    <col min="4345" max="4345" width="8" customWidth="1"/>
    <col min="4346" max="4346" width="8.85546875" customWidth="1"/>
    <col min="4347" max="4347" width="8.7109375" customWidth="1"/>
    <col min="4348" max="4348" width="10.5703125" customWidth="1"/>
    <col min="4350" max="4350" width="5.140625" customWidth="1"/>
    <col min="4351" max="4351" width="34.7109375" customWidth="1"/>
    <col min="4352" max="4352" width="8.28515625" customWidth="1"/>
    <col min="4353" max="4353" width="7.7109375" customWidth="1"/>
    <col min="4355" max="4355" width="8.42578125" customWidth="1"/>
    <col min="4356" max="4356" width="8.7109375" customWidth="1"/>
    <col min="4599" max="4599" width="26" customWidth="1"/>
    <col min="4600" max="4600" width="12.140625" customWidth="1"/>
    <col min="4601" max="4601" width="8" customWidth="1"/>
    <col min="4602" max="4602" width="8.85546875" customWidth="1"/>
    <col min="4603" max="4603" width="8.7109375" customWidth="1"/>
    <col min="4604" max="4604" width="10.5703125" customWidth="1"/>
    <col min="4606" max="4606" width="5.140625" customWidth="1"/>
    <col min="4607" max="4607" width="34.7109375" customWidth="1"/>
    <col min="4608" max="4608" width="8.28515625" customWidth="1"/>
    <col min="4609" max="4609" width="7.7109375" customWidth="1"/>
    <col min="4611" max="4611" width="8.42578125" customWidth="1"/>
    <col min="4612" max="4612" width="8.7109375" customWidth="1"/>
    <col min="4855" max="4855" width="26" customWidth="1"/>
    <col min="4856" max="4856" width="12.140625" customWidth="1"/>
    <col min="4857" max="4857" width="8" customWidth="1"/>
    <col min="4858" max="4858" width="8.85546875" customWidth="1"/>
    <col min="4859" max="4859" width="8.7109375" customWidth="1"/>
    <col min="4860" max="4860" width="10.5703125" customWidth="1"/>
    <col min="4862" max="4862" width="5.140625" customWidth="1"/>
    <col min="4863" max="4863" width="34.7109375" customWidth="1"/>
    <col min="4864" max="4864" width="8.28515625" customWidth="1"/>
    <col min="4865" max="4865" width="7.7109375" customWidth="1"/>
    <col min="4867" max="4867" width="8.42578125" customWidth="1"/>
    <col min="4868" max="4868" width="8.7109375" customWidth="1"/>
    <col min="5111" max="5111" width="26" customWidth="1"/>
    <col min="5112" max="5112" width="12.140625" customWidth="1"/>
    <col min="5113" max="5113" width="8" customWidth="1"/>
    <col min="5114" max="5114" width="8.85546875" customWidth="1"/>
    <col min="5115" max="5115" width="8.7109375" customWidth="1"/>
    <col min="5116" max="5116" width="10.5703125" customWidth="1"/>
    <col min="5118" max="5118" width="5.140625" customWidth="1"/>
    <col min="5119" max="5119" width="34.7109375" customWidth="1"/>
    <col min="5120" max="5120" width="8.28515625" customWidth="1"/>
    <col min="5121" max="5121" width="7.7109375" customWidth="1"/>
    <col min="5123" max="5123" width="8.42578125" customWidth="1"/>
    <col min="5124" max="5124" width="8.7109375" customWidth="1"/>
    <col min="5367" max="5367" width="26" customWidth="1"/>
    <col min="5368" max="5368" width="12.140625" customWidth="1"/>
    <col min="5369" max="5369" width="8" customWidth="1"/>
    <col min="5370" max="5370" width="8.85546875" customWidth="1"/>
    <col min="5371" max="5371" width="8.7109375" customWidth="1"/>
    <col min="5372" max="5372" width="10.5703125" customWidth="1"/>
    <col min="5374" max="5374" width="5.140625" customWidth="1"/>
    <col min="5375" max="5375" width="34.7109375" customWidth="1"/>
    <col min="5376" max="5376" width="8.28515625" customWidth="1"/>
    <col min="5377" max="5377" width="7.7109375" customWidth="1"/>
    <col min="5379" max="5379" width="8.42578125" customWidth="1"/>
    <col min="5380" max="5380" width="8.7109375" customWidth="1"/>
    <col min="5623" max="5623" width="26" customWidth="1"/>
    <col min="5624" max="5624" width="12.140625" customWidth="1"/>
    <col min="5625" max="5625" width="8" customWidth="1"/>
    <col min="5626" max="5626" width="8.85546875" customWidth="1"/>
    <col min="5627" max="5627" width="8.7109375" customWidth="1"/>
    <col min="5628" max="5628" width="10.5703125" customWidth="1"/>
    <col min="5630" max="5630" width="5.140625" customWidth="1"/>
    <col min="5631" max="5631" width="34.7109375" customWidth="1"/>
    <col min="5632" max="5632" width="8.28515625" customWidth="1"/>
    <col min="5633" max="5633" width="7.7109375" customWidth="1"/>
    <col min="5635" max="5635" width="8.42578125" customWidth="1"/>
    <col min="5636" max="5636" width="8.7109375" customWidth="1"/>
    <col min="5879" max="5879" width="26" customWidth="1"/>
    <col min="5880" max="5880" width="12.140625" customWidth="1"/>
    <col min="5881" max="5881" width="8" customWidth="1"/>
    <col min="5882" max="5882" width="8.85546875" customWidth="1"/>
    <col min="5883" max="5883" width="8.7109375" customWidth="1"/>
    <col min="5884" max="5884" width="10.5703125" customWidth="1"/>
    <col min="5886" max="5886" width="5.140625" customWidth="1"/>
    <col min="5887" max="5887" width="34.7109375" customWidth="1"/>
    <col min="5888" max="5888" width="8.28515625" customWidth="1"/>
    <col min="5889" max="5889" width="7.7109375" customWidth="1"/>
    <col min="5891" max="5891" width="8.42578125" customWidth="1"/>
    <col min="5892" max="5892" width="8.7109375" customWidth="1"/>
    <col min="6135" max="6135" width="26" customWidth="1"/>
    <col min="6136" max="6136" width="12.140625" customWidth="1"/>
    <col min="6137" max="6137" width="8" customWidth="1"/>
    <col min="6138" max="6138" width="8.85546875" customWidth="1"/>
    <col min="6139" max="6139" width="8.7109375" customWidth="1"/>
    <col min="6140" max="6140" width="10.5703125" customWidth="1"/>
    <col min="6142" max="6142" width="5.140625" customWidth="1"/>
    <col min="6143" max="6143" width="34.7109375" customWidth="1"/>
    <col min="6144" max="6144" width="8.28515625" customWidth="1"/>
    <col min="6145" max="6145" width="7.7109375" customWidth="1"/>
    <col min="6147" max="6147" width="8.42578125" customWidth="1"/>
    <col min="6148" max="6148" width="8.7109375" customWidth="1"/>
    <col min="6391" max="6391" width="26" customWidth="1"/>
    <col min="6392" max="6392" width="12.140625" customWidth="1"/>
    <col min="6393" max="6393" width="8" customWidth="1"/>
    <col min="6394" max="6394" width="8.85546875" customWidth="1"/>
    <col min="6395" max="6395" width="8.7109375" customWidth="1"/>
    <col min="6396" max="6396" width="10.5703125" customWidth="1"/>
    <col min="6398" max="6398" width="5.140625" customWidth="1"/>
    <col min="6399" max="6399" width="34.7109375" customWidth="1"/>
    <col min="6400" max="6400" width="8.28515625" customWidth="1"/>
    <col min="6401" max="6401" width="7.7109375" customWidth="1"/>
    <col min="6403" max="6403" width="8.42578125" customWidth="1"/>
    <col min="6404" max="6404" width="8.7109375" customWidth="1"/>
    <col min="6647" max="6647" width="26" customWidth="1"/>
    <col min="6648" max="6648" width="12.140625" customWidth="1"/>
    <col min="6649" max="6649" width="8" customWidth="1"/>
    <col min="6650" max="6650" width="8.85546875" customWidth="1"/>
    <col min="6651" max="6651" width="8.7109375" customWidth="1"/>
    <col min="6652" max="6652" width="10.5703125" customWidth="1"/>
    <col min="6654" max="6654" width="5.140625" customWidth="1"/>
    <col min="6655" max="6655" width="34.7109375" customWidth="1"/>
    <col min="6656" max="6656" width="8.28515625" customWidth="1"/>
    <col min="6657" max="6657" width="7.7109375" customWidth="1"/>
    <col min="6659" max="6659" width="8.42578125" customWidth="1"/>
    <col min="6660" max="6660" width="8.7109375" customWidth="1"/>
    <col min="6903" max="6903" width="26" customWidth="1"/>
    <col min="6904" max="6904" width="12.140625" customWidth="1"/>
    <col min="6905" max="6905" width="8" customWidth="1"/>
    <col min="6906" max="6906" width="8.85546875" customWidth="1"/>
    <col min="6907" max="6907" width="8.7109375" customWidth="1"/>
    <col min="6908" max="6908" width="10.5703125" customWidth="1"/>
    <col min="6910" max="6910" width="5.140625" customWidth="1"/>
    <col min="6911" max="6911" width="34.7109375" customWidth="1"/>
    <col min="6912" max="6912" width="8.28515625" customWidth="1"/>
    <col min="6913" max="6913" width="7.7109375" customWidth="1"/>
    <col min="6915" max="6915" width="8.42578125" customWidth="1"/>
    <col min="6916" max="6916" width="8.7109375" customWidth="1"/>
    <col min="7159" max="7159" width="26" customWidth="1"/>
    <col min="7160" max="7160" width="12.140625" customWidth="1"/>
    <col min="7161" max="7161" width="8" customWidth="1"/>
    <col min="7162" max="7162" width="8.85546875" customWidth="1"/>
    <col min="7163" max="7163" width="8.7109375" customWidth="1"/>
    <col min="7164" max="7164" width="10.5703125" customWidth="1"/>
    <col min="7166" max="7166" width="5.140625" customWidth="1"/>
    <col min="7167" max="7167" width="34.7109375" customWidth="1"/>
    <col min="7168" max="7168" width="8.28515625" customWidth="1"/>
    <col min="7169" max="7169" width="7.7109375" customWidth="1"/>
    <col min="7171" max="7171" width="8.42578125" customWidth="1"/>
    <col min="7172" max="7172" width="8.7109375" customWidth="1"/>
    <col min="7415" max="7415" width="26" customWidth="1"/>
    <col min="7416" max="7416" width="12.140625" customWidth="1"/>
    <col min="7417" max="7417" width="8" customWidth="1"/>
    <col min="7418" max="7418" width="8.85546875" customWidth="1"/>
    <col min="7419" max="7419" width="8.7109375" customWidth="1"/>
    <col min="7420" max="7420" width="10.5703125" customWidth="1"/>
    <col min="7422" max="7422" width="5.140625" customWidth="1"/>
    <col min="7423" max="7423" width="34.7109375" customWidth="1"/>
    <col min="7424" max="7424" width="8.28515625" customWidth="1"/>
    <col min="7425" max="7425" width="7.7109375" customWidth="1"/>
    <col min="7427" max="7427" width="8.42578125" customWidth="1"/>
    <col min="7428" max="7428" width="8.7109375" customWidth="1"/>
    <col min="7671" max="7671" width="26" customWidth="1"/>
    <col min="7672" max="7672" width="12.140625" customWidth="1"/>
    <col min="7673" max="7673" width="8" customWidth="1"/>
    <col min="7674" max="7674" width="8.85546875" customWidth="1"/>
    <col min="7675" max="7675" width="8.7109375" customWidth="1"/>
    <col min="7676" max="7676" width="10.5703125" customWidth="1"/>
    <col min="7678" max="7678" width="5.140625" customWidth="1"/>
    <col min="7679" max="7679" width="34.7109375" customWidth="1"/>
    <col min="7680" max="7680" width="8.28515625" customWidth="1"/>
    <col min="7681" max="7681" width="7.7109375" customWidth="1"/>
    <col min="7683" max="7683" width="8.42578125" customWidth="1"/>
    <col min="7684" max="7684" width="8.7109375" customWidth="1"/>
    <col min="7927" max="7927" width="26" customWidth="1"/>
    <col min="7928" max="7928" width="12.140625" customWidth="1"/>
    <col min="7929" max="7929" width="8" customWidth="1"/>
    <col min="7930" max="7930" width="8.85546875" customWidth="1"/>
    <col min="7931" max="7931" width="8.7109375" customWidth="1"/>
    <col min="7932" max="7932" width="10.5703125" customWidth="1"/>
    <col min="7934" max="7934" width="5.140625" customWidth="1"/>
    <col min="7935" max="7935" width="34.7109375" customWidth="1"/>
    <col min="7936" max="7936" width="8.28515625" customWidth="1"/>
    <col min="7937" max="7937" width="7.7109375" customWidth="1"/>
    <col min="7939" max="7939" width="8.42578125" customWidth="1"/>
    <col min="7940" max="7940" width="8.7109375" customWidth="1"/>
    <col min="8183" max="8183" width="26" customWidth="1"/>
    <col min="8184" max="8184" width="12.140625" customWidth="1"/>
    <col min="8185" max="8185" width="8" customWidth="1"/>
    <col min="8186" max="8186" width="8.85546875" customWidth="1"/>
    <col min="8187" max="8187" width="8.7109375" customWidth="1"/>
    <col min="8188" max="8188" width="10.5703125" customWidth="1"/>
    <col min="8190" max="8190" width="5.140625" customWidth="1"/>
    <col min="8191" max="8191" width="34.7109375" customWidth="1"/>
    <col min="8192" max="8192" width="8.28515625" customWidth="1"/>
    <col min="8193" max="8193" width="7.7109375" customWidth="1"/>
    <col min="8195" max="8195" width="8.42578125" customWidth="1"/>
    <col min="8196" max="8196" width="8.7109375" customWidth="1"/>
    <col min="8439" max="8439" width="26" customWidth="1"/>
    <col min="8440" max="8440" width="12.140625" customWidth="1"/>
    <col min="8441" max="8441" width="8" customWidth="1"/>
    <col min="8442" max="8442" width="8.85546875" customWidth="1"/>
    <col min="8443" max="8443" width="8.7109375" customWidth="1"/>
    <col min="8444" max="8444" width="10.5703125" customWidth="1"/>
    <col min="8446" max="8446" width="5.140625" customWidth="1"/>
    <col min="8447" max="8447" width="34.7109375" customWidth="1"/>
    <col min="8448" max="8448" width="8.28515625" customWidth="1"/>
    <col min="8449" max="8449" width="7.7109375" customWidth="1"/>
    <col min="8451" max="8451" width="8.42578125" customWidth="1"/>
    <col min="8452" max="8452" width="8.7109375" customWidth="1"/>
    <col min="8695" max="8695" width="26" customWidth="1"/>
    <col min="8696" max="8696" width="12.140625" customWidth="1"/>
    <col min="8697" max="8697" width="8" customWidth="1"/>
    <col min="8698" max="8698" width="8.85546875" customWidth="1"/>
    <col min="8699" max="8699" width="8.7109375" customWidth="1"/>
    <col min="8700" max="8700" width="10.5703125" customWidth="1"/>
    <col min="8702" max="8702" width="5.140625" customWidth="1"/>
    <col min="8703" max="8703" width="34.7109375" customWidth="1"/>
    <col min="8704" max="8704" width="8.28515625" customWidth="1"/>
    <col min="8705" max="8705" width="7.7109375" customWidth="1"/>
    <col min="8707" max="8707" width="8.42578125" customWidth="1"/>
    <col min="8708" max="8708" width="8.7109375" customWidth="1"/>
    <col min="8951" max="8951" width="26" customWidth="1"/>
    <col min="8952" max="8952" width="12.140625" customWidth="1"/>
    <col min="8953" max="8953" width="8" customWidth="1"/>
    <col min="8954" max="8954" width="8.85546875" customWidth="1"/>
    <col min="8955" max="8955" width="8.7109375" customWidth="1"/>
    <col min="8956" max="8956" width="10.5703125" customWidth="1"/>
    <col min="8958" max="8958" width="5.140625" customWidth="1"/>
    <col min="8959" max="8959" width="34.7109375" customWidth="1"/>
    <col min="8960" max="8960" width="8.28515625" customWidth="1"/>
    <col min="8961" max="8961" width="7.7109375" customWidth="1"/>
    <col min="8963" max="8963" width="8.42578125" customWidth="1"/>
    <col min="8964" max="8964" width="8.7109375" customWidth="1"/>
    <col min="9207" max="9207" width="26" customWidth="1"/>
    <col min="9208" max="9208" width="12.140625" customWidth="1"/>
    <col min="9209" max="9209" width="8" customWidth="1"/>
    <col min="9210" max="9210" width="8.85546875" customWidth="1"/>
    <col min="9211" max="9211" width="8.7109375" customWidth="1"/>
    <col min="9212" max="9212" width="10.5703125" customWidth="1"/>
    <col min="9214" max="9214" width="5.140625" customWidth="1"/>
    <col min="9215" max="9215" width="34.7109375" customWidth="1"/>
    <col min="9216" max="9216" width="8.28515625" customWidth="1"/>
    <col min="9217" max="9217" width="7.7109375" customWidth="1"/>
    <col min="9219" max="9219" width="8.42578125" customWidth="1"/>
    <col min="9220" max="9220" width="8.7109375" customWidth="1"/>
    <col min="9463" max="9463" width="26" customWidth="1"/>
    <col min="9464" max="9464" width="12.140625" customWidth="1"/>
    <col min="9465" max="9465" width="8" customWidth="1"/>
    <col min="9466" max="9466" width="8.85546875" customWidth="1"/>
    <col min="9467" max="9467" width="8.7109375" customWidth="1"/>
    <col min="9468" max="9468" width="10.5703125" customWidth="1"/>
    <col min="9470" max="9470" width="5.140625" customWidth="1"/>
    <col min="9471" max="9471" width="34.7109375" customWidth="1"/>
    <col min="9472" max="9472" width="8.28515625" customWidth="1"/>
    <col min="9473" max="9473" width="7.7109375" customWidth="1"/>
    <col min="9475" max="9475" width="8.42578125" customWidth="1"/>
    <col min="9476" max="9476" width="8.7109375" customWidth="1"/>
    <col min="9719" max="9719" width="26" customWidth="1"/>
    <col min="9720" max="9720" width="12.140625" customWidth="1"/>
    <col min="9721" max="9721" width="8" customWidth="1"/>
    <col min="9722" max="9722" width="8.85546875" customWidth="1"/>
    <col min="9723" max="9723" width="8.7109375" customWidth="1"/>
    <col min="9724" max="9724" width="10.5703125" customWidth="1"/>
    <col min="9726" max="9726" width="5.140625" customWidth="1"/>
    <col min="9727" max="9727" width="34.7109375" customWidth="1"/>
    <col min="9728" max="9728" width="8.28515625" customWidth="1"/>
    <col min="9729" max="9729" width="7.7109375" customWidth="1"/>
    <col min="9731" max="9731" width="8.42578125" customWidth="1"/>
    <col min="9732" max="9732" width="8.7109375" customWidth="1"/>
    <col min="9975" max="9975" width="26" customWidth="1"/>
    <col min="9976" max="9976" width="12.140625" customWidth="1"/>
    <col min="9977" max="9977" width="8" customWidth="1"/>
    <col min="9978" max="9978" width="8.85546875" customWidth="1"/>
    <col min="9979" max="9979" width="8.7109375" customWidth="1"/>
    <col min="9980" max="9980" width="10.5703125" customWidth="1"/>
    <col min="9982" max="9982" width="5.140625" customWidth="1"/>
    <col min="9983" max="9983" width="34.7109375" customWidth="1"/>
    <col min="9984" max="9984" width="8.28515625" customWidth="1"/>
    <col min="9985" max="9985" width="7.7109375" customWidth="1"/>
    <col min="9987" max="9987" width="8.42578125" customWidth="1"/>
    <col min="9988" max="9988" width="8.7109375" customWidth="1"/>
    <col min="10231" max="10231" width="26" customWidth="1"/>
    <col min="10232" max="10232" width="12.140625" customWidth="1"/>
    <col min="10233" max="10233" width="8" customWidth="1"/>
    <col min="10234" max="10234" width="8.85546875" customWidth="1"/>
    <col min="10235" max="10235" width="8.7109375" customWidth="1"/>
    <col min="10236" max="10236" width="10.5703125" customWidth="1"/>
    <col min="10238" max="10238" width="5.140625" customWidth="1"/>
    <col min="10239" max="10239" width="34.7109375" customWidth="1"/>
    <col min="10240" max="10240" width="8.28515625" customWidth="1"/>
    <col min="10241" max="10241" width="7.7109375" customWidth="1"/>
    <col min="10243" max="10243" width="8.42578125" customWidth="1"/>
    <col min="10244" max="10244" width="8.7109375" customWidth="1"/>
    <col min="10487" max="10487" width="26" customWidth="1"/>
    <col min="10488" max="10488" width="12.140625" customWidth="1"/>
    <col min="10489" max="10489" width="8" customWidth="1"/>
    <col min="10490" max="10490" width="8.85546875" customWidth="1"/>
    <col min="10491" max="10491" width="8.7109375" customWidth="1"/>
    <col min="10492" max="10492" width="10.5703125" customWidth="1"/>
    <col min="10494" max="10494" width="5.140625" customWidth="1"/>
    <col min="10495" max="10495" width="34.7109375" customWidth="1"/>
    <col min="10496" max="10496" width="8.28515625" customWidth="1"/>
    <col min="10497" max="10497" width="7.7109375" customWidth="1"/>
    <col min="10499" max="10499" width="8.42578125" customWidth="1"/>
    <col min="10500" max="10500" width="8.7109375" customWidth="1"/>
    <col min="10743" max="10743" width="26" customWidth="1"/>
    <col min="10744" max="10744" width="12.140625" customWidth="1"/>
    <col min="10745" max="10745" width="8" customWidth="1"/>
    <col min="10746" max="10746" width="8.85546875" customWidth="1"/>
    <col min="10747" max="10747" width="8.7109375" customWidth="1"/>
    <col min="10748" max="10748" width="10.5703125" customWidth="1"/>
    <col min="10750" max="10750" width="5.140625" customWidth="1"/>
    <col min="10751" max="10751" width="34.7109375" customWidth="1"/>
    <col min="10752" max="10752" width="8.28515625" customWidth="1"/>
    <col min="10753" max="10753" width="7.7109375" customWidth="1"/>
    <col min="10755" max="10755" width="8.42578125" customWidth="1"/>
    <col min="10756" max="10756" width="8.7109375" customWidth="1"/>
    <col min="10999" max="10999" width="26" customWidth="1"/>
    <col min="11000" max="11000" width="12.140625" customWidth="1"/>
    <col min="11001" max="11001" width="8" customWidth="1"/>
    <col min="11002" max="11002" width="8.85546875" customWidth="1"/>
    <col min="11003" max="11003" width="8.7109375" customWidth="1"/>
    <col min="11004" max="11004" width="10.5703125" customWidth="1"/>
    <col min="11006" max="11006" width="5.140625" customWidth="1"/>
    <col min="11007" max="11007" width="34.7109375" customWidth="1"/>
    <col min="11008" max="11008" width="8.28515625" customWidth="1"/>
    <col min="11009" max="11009" width="7.7109375" customWidth="1"/>
    <col min="11011" max="11011" width="8.42578125" customWidth="1"/>
    <col min="11012" max="11012" width="8.7109375" customWidth="1"/>
    <col min="11255" max="11255" width="26" customWidth="1"/>
    <col min="11256" max="11256" width="12.140625" customWidth="1"/>
    <col min="11257" max="11257" width="8" customWidth="1"/>
    <col min="11258" max="11258" width="8.85546875" customWidth="1"/>
    <col min="11259" max="11259" width="8.7109375" customWidth="1"/>
    <col min="11260" max="11260" width="10.5703125" customWidth="1"/>
    <col min="11262" max="11262" width="5.140625" customWidth="1"/>
    <col min="11263" max="11263" width="34.7109375" customWidth="1"/>
    <col min="11264" max="11264" width="8.28515625" customWidth="1"/>
    <col min="11265" max="11265" width="7.7109375" customWidth="1"/>
    <col min="11267" max="11267" width="8.42578125" customWidth="1"/>
    <col min="11268" max="11268" width="8.7109375" customWidth="1"/>
    <col min="11511" max="11511" width="26" customWidth="1"/>
    <col min="11512" max="11512" width="12.140625" customWidth="1"/>
    <col min="11513" max="11513" width="8" customWidth="1"/>
    <col min="11514" max="11514" width="8.85546875" customWidth="1"/>
    <col min="11515" max="11515" width="8.7109375" customWidth="1"/>
    <col min="11516" max="11516" width="10.5703125" customWidth="1"/>
    <col min="11518" max="11518" width="5.140625" customWidth="1"/>
    <col min="11519" max="11519" width="34.7109375" customWidth="1"/>
    <col min="11520" max="11520" width="8.28515625" customWidth="1"/>
    <col min="11521" max="11521" width="7.7109375" customWidth="1"/>
    <col min="11523" max="11523" width="8.42578125" customWidth="1"/>
    <col min="11524" max="11524" width="8.7109375" customWidth="1"/>
    <col min="11767" max="11767" width="26" customWidth="1"/>
    <col min="11768" max="11768" width="12.140625" customWidth="1"/>
    <col min="11769" max="11769" width="8" customWidth="1"/>
    <col min="11770" max="11770" width="8.85546875" customWidth="1"/>
    <col min="11771" max="11771" width="8.7109375" customWidth="1"/>
    <col min="11772" max="11772" width="10.5703125" customWidth="1"/>
    <col min="11774" max="11774" width="5.140625" customWidth="1"/>
    <col min="11775" max="11775" width="34.7109375" customWidth="1"/>
    <col min="11776" max="11776" width="8.28515625" customWidth="1"/>
    <col min="11777" max="11777" width="7.7109375" customWidth="1"/>
    <col min="11779" max="11779" width="8.42578125" customWidth="1"/>
    <col min="11780" max="11780" width="8.7109375" customWidth="1"/>
    <col min="12023" max="12023" width="26" customWidth="1"/>
    <col min="12024" max="12024" width="12.140625" customWidth="1"/>
    <col min="12025" max="12025" width="8" customWidth="1"/>
    <col min="12026" max="12026" width="8.85546875" customWidth="1"/>
    <col min="12027" max="12027" width="8.7109375" customWidth="1"/>
    <col min="12028" max="12028" width="10.5703125" customWidth="1"/>
    <col min="12030" max="12030" width="5.140625" customWidth="1"/>
    <col min="12031" max="12031" width="34.7109375" customWidth="1"/>
    <col min="12032" max="12032" width="8.28515625" customWidth="1"/>
    <col min="12033" max="12033" width="7.7109375" customWidth="1"/>
    <col min="12035" max="12035" width="8.42578125" customWidth="1"/>
    <col min="12036" max="12036" width="8.7109375" customWidth="1"/>
    <col min="12279" max="12279" width="26" customWidth="1"/>
    <col min="12280" max="12280" width="12.140625" customWidth="1"/>
    <col min="12281" max="12281" width="8" customWidth="1"/>
    <col min="12282" max="12282" width="8.85546875" customWidth="1"/>
    <col min="12283" max="12283" width="8.7109375" customWidth="1"/>
    <col min="12284" max="12284" width="10.5703125" customWidth="1"/>
    <col min="12286" max="12286" width="5.140625" customWidth="1"/>
    <col min="12287" max="12287" width="34.7109375" customWidth="1"/>
    <col min="12288" max="12288" width="8.28515625" customWidth="1"/>
    <col min="12289" max="12289" width="7.7109375" customWidth="1"/>
    <col min="12291" max="12291" width="8.42578125" customWidth="1"/>
    <col min="12292" max="12292" width="8.7109375" customWidth="1"/>
    <col min="12535" max="12535" width="26" customWidth="1"/>
    <col min="12536" max="12536" width="12.140625" customWidth="1"/>
    <col min="12537" max="12537" width="8" customWidth="1"/>
    <col min="12538" max="12538" width="8.85546875" customWidth="1"/>
    <col min="12539" max="12539" width="8.7109375" customWidth="1"/>
    <col min="12540" max="12540" width="10.5703125" customWidth="1"/>
    <col min="12542" max="12542" width="5.140625" customWidth="1"/>
    <col min="12543" max="12543" width="34.7109375" customWidth="1"/>
    <col min="12544" max="12544" width="8.28515625" customWidth="1"/>
    <col min="12545" max="12545" width="7.7109375" customWidth="1"/>
    <col min="12547" max="12547" width="8.42578125" customWidth="1"/>
    <col min="12548" max="12548" width="8.7109375" customWidth="1"/>
    <col min="12791" max="12791" width="26" customWidth="1"/>
    <col min="12792" max="12792" width="12.140625" customWidth="1"/>
    <col min="12793" max="12793" width="8" customWidth="1"/>
    <col min="12794" max="12794" width="8.85546875" customWidth="1"/>
    <col min="12795" max="12795" width="8.7109375" customWidth="1"/>
    <col min="12796" max="12796" width="10.5703125" customWidth="1"/>
    <col min="12798" max="12798" width="5.140625" customWidth="1"/>
    <col min="12799" max="12799" width="34.7109375" customWidth="1"/>
    <col min="12800" max="12800" width="8.28515625" customWidth="1"/>
    <col min="12801" max="12801" width="7.7109375" customWidth="1"/>
    <col min="12803" max="12803" width="8.42578125" customWidth="1"/>
    <col min="12804" max="12804" width="8.7109375" customWidth="1"/>
    <col min="13047" max="13047" width="26" customWidth="1"/>
    <col min="13048" max="13048" width="12.140625" customWidth="1"/>
    <col min="13049" max="13049" width="8" customWidth="1"/>
    <col min="13050" max="13050" width="8.85546875" customWidth="1"/>
    <col min="13051" max="13051" width="8.7109375" customWidth="1"/>
    <col min="13052" max="13052" width="10.5703125" customWidth="1"/>
    <col min="13054" max="13054" width="5.140625" customWidth="1"/>
    <col min="13055" max="13055" width="34.7109375" customWidth="1"/>
    <col min="13056" max="13056" width="8.28515625" customWidth="1"/>
    <col min="13057" max="13057" width="7.7109375" customWidth="1"/>
    <col min="13059" max="13059" width="8.42578125" customWidth="1"/>
    <col min="13060" max="13060" width="8.7109375" customWidth="1"/>
    <col min="13303" max="13303" width="26" customWidth="1"/>
    <col min="13304" max="13304" width="12.140625" customWidth="1"/>
    <col min="13305" max="13305" width="8" customWidth="1"/>
    <col min="13306" max="13306" width="8.85546875" customWidth="1"/>
    <col min="13307" max="13307" width="8.7109375" customWidth="1"/>
    <col min="13308" max="13308" width="10.5703125" customWidth="1"/>
    <col min="13310" max="13310" width="5.140625" customWidth="1"/>
    <col min="13311" max="13311" width="34.7109375" customWidth="1"/>
    <col min="13312" max="13312" width="8.28515625" customWidth="1"/>
    <col min="13313" max="13313" width="7.7109375" customWidth="1"/>
    <col min="13315" max="13315" width="8.42578125" customWidth="1"/>
    <col min="13316" max="13316" width="8.7109375" customWidth="1"/>
    <col min="13559" max="13559" width="26" customWidth="1"/>
    <col min="13560" max="13560" width="12.140625" customWidth="1"/>
    <col min="13561" max="13561" width="8" customWidth="1"/>
    <col min="13562" max="13562" width="8.85546875" customWidth="1"/>
    <col min="13563" max="13563" width="8.7109375" customWidth="1"/>
    <col min="13564" max="13564" width="10.5703125" customWidth="1"/>
    <col min="13566" max="13566" width="5.140625" customWidth="1"/>
    <col min="13567" max="13567" width="34.7109375" customWidth="1"/>
    <col min="13568" max="13568" width="8.28515625" customWidth="1"/>
    <col min="13569" max="13569" width="7.7109375" customWidth="1"/>
    <col min="13571" max="13571" width="8.42578125" customWidth="1"/>
    <col min="13572" max="13572" width="8.7109375" customWidth="1"/>
    <col min="13815" max="13815" width="26" customWidth="1"/>
    <col min="13816" max="13816" width="12.140625" customWidth="1"/>
    <col min="13817" max="13817" width="8" customWidth="1"/>
    <col min="13818" max="13818" width="8.85546875" customWidth="1"/>
    <col min="13819" max="13819" width="8.7109375" customWidth="1"/>
    <col min="13820" max="13820" width="10.5703125" customWidth="1"/>
    <col min="13822" max="13822" width="5.140625" customWidth="1"/>
    <col min="13823" max="13823" width="34.7109375" customWidth="1"/>
    <col min="13824" max="13824" width="8.28515625" customWidth="1"/>
    <col min="13825" max="13825" width="7.7109375" customWidth="1"/>
    <col min="13827" max="13827" width="8.42578125" customWidth="1"/>
    <col min="13828" max="13828" width="8.7109375" customWidth="1"/>
    <col min="14071" max="14071" width="26" customWidth="1"/>
    <col min="14072" max="14072" width="12.140625" customWidth="1"/>
    <col min="14073" max="14073" width="8" customWidth="1"/>
    <col min="14074" max="14074" width="8.85546875" customWidth="1"/>
    <col min="14075" max="14075" width="8.7109375" customWidth="1"/>
    <col min="14076" max="14076" width="10.5703125" customWidth="1"/>
    <col min="14078" max="14078" width="5.140625" customWidth="1"/>
    <col min="14079" max="14079" width="34.7109375" customWidth="1"/>
    <col min="14080" max="14080" width="8.28515625" customWidth="1"/>
    <col min="14081" max="14081" width="7.7109375" customWidth="1"/>
    <col min="14083" max="14083" width="8.42578125" customWidth="1"/>
    <col min="14084" max="14084" width="8.7109375" customWidth="1"/>
    <col min="14327" max="14327" width="26" customWidth="1"/>
    <col min="14328" max="14328" width="12.140625" customWidth="1"/>
    <col min="14329" max="14329" width="8" customWidth="1"/>
    <col min="14330" max="14330" width="8.85546875" customWidth="1"/>
    <col min="14331" max="14331" width="8.7109375" customWidth="1"/>
    <col min="14332" max="14332" width="10.5703125" customWidth="1"/>
    <col min="14334" max="14334" width="5.140625" customWidth="1"/>
    <col min="14335" max="14335" width="34.7109375" customWidth="1"/>
    <col min="14336" max="14336" width="8.28515625" customWidth="1"/>
    <col min="14337" max="14337" width="7.7109375" customWidth="1"/>
    <col min="14339" max="14339" width="8.42578125" customWidth="1"/>
    <col min="14340" max="14340" width="8.7109375" customWidth="1"/>
    <col min="14583" max="14583" width="26" customWidth="1"/>
    <col min="14584" max="14584" width="12.140625" customWidth="1"/>
    <col min="14585" max="14585" width="8" customWidth="1"/>
    <col min="14586" max="14586" width="8.85546875" customWidth="1"/>
    <col min="14587" max="14587" width="8.7109375" customWidth="1"/>
    <col min="14588" max="14588" width="10.5703125" customWidth="1"/>
    <col min="14590" max="14590" width="5.140625" customWidth="1"/>
    <col min="14591" max="14591" width="34.7109375" customWidth="1"/>
    <col min="14592" max="14592" width="8.28515625" customWidth="1"/>
    <col min="14593" max="14593" width="7.7109375" customWidth="1"/>
    <col min="14595" max="14595" width="8.42578125" customWidth="1"/>
    <col min="14596" max="14596" width="8.7109375" customWidth="1"/>
    <col min="14839" max="14839" width="26" customWidth="1"/>
    <col min="14840" max="14840" width="12.140625" customWidth="1"/>
    <col min="14841" max="14841" width="8" customWidth="1"/>
    <col min="14842" max="14842" width="8.85546875" customWidth="1"/>
    <col min="14843" max="14843" width="8.7109375" customWidth="1"/>
    <col min="14844" max="14844" width="10.5703125" customWidth="1"/>
    <col min="14846" max="14846" width="5.140625" customWidth="1"/>
    <col min="14847" max="14847" width="34.7109375" customWidth="1"/>
    <col min="14848" max="14848" width="8.28515625" customWidth="1"/>
    <col min="14849" max="14849" width="7.7109375" customWidth="1"/>
    <col min="14851" max="14851" width="8.42578125" customWidth="1"/>
    <col min="14852" max="14852" width="8.7109375" customWidth="1"/>
    <col min="15095" max="15095" width="26" customWidth="1"/>
    <col min="15096" max="15096" width="12.140625" customWidth="1"/>
    <col min="15097" max="15097" width="8" customWidth="1"/>
    <col min="15098" max="15098" width="8.85546875" customWidth="1"/>
    <col min="15099" max="15099" width="8.7109375" customWidth="1"/>
    <col min="15100" max="15100" width="10.5703125" customWidth="1"/>
    <col min="15102" max="15102" width="5.140625" customWidth="1"/>
    <col min="15103" max="15103" width="34.7109375" customWidth="1"/>
    <col min="15104" max="15104" width="8.28515625" customWidth="1"/>
    <col min="15105" max="15105" width="7.7109375" customWidth="1"/>
    <col min="15107" max="15107" width="8.42578125" customWidth="1"/>
    <col min="15108" max="15108" width="8.7109375" customWidth="1"/>
    <col min="15351" max="15351" width="26" customWidth="1"/>
    <col min="15352" max="15352" width="12.140625" customWidth="1"/>
    <col min="15353" max="15353" width="8" customWidth="1"/>
    <col min="15354" max="15354" width="8.85546875" customWidth="1"/>
    <col min="15355" max="15355" width="8.7109375" customWidth="1"/>
    <col min="15356" max="15356" width="10.5703125" customWidth="1"/>
    <col min="15358" max="15358" width="5.140625" customWidth="1"/>
    <col min="15359" max="15359" width="34.7109375" customWidth="1"/>
    <col min="15360" max="15360" width="8.28515625" customWidth="1"/>
    <col min="15361" max="15361" width="7.7109375" customWidth="1"/>
    <col min="15363" max="15363" width="8.42578125" customWidth="1"/>
    <col min="15364" max="15364" width="8.7109375" customWidth="1"/>
    <col min="15607" max="15607" width="26" customWidth="1"/>
    <col min="15608" max="15608" width="12.140625" customWidth="1"/>
    <col min="15609" max="15609" width="8" customWidth="1"/>
    <col min="15610" max="15610" width="8.85546875" customWidth="1"/>
    <col min="15611" max="15611" width="8.7109375" customWidth="1"/>
    <col min="15612" max="15612" width="10.5703125" customWidth="1"/>
    <col min="15614" max="15614" width="5.140625" customWidth="1"/>
    <col min="15615" max="15615" width="34.7109375" customWidth="1"/>
    <col min="15616" max="15616" width="8.28515625" customWidth="1"/>
    <col min="15617" max="15617" width="7.7109375" customWidth="1"/>
    <col min="15619" max="15619" width="8.42578125" customWidth="1"/>
    <col min="15620" max="15620" width="8.7109375" customWidth="1"/>
    <col min="15863" max="15863" width="26" customWidth="1"/>
    <col min="15864" max="15864" width="12.140625" customWidth="1"/>
    <col min="15865" max="15865" width="8" customWidth="1"/>
    <col min="15866" max="15866" width="8.85546875" customWidth="1"/>
    <col min="15867" max="15867" width="8.7109375" customWidth="1"/>
    <col min="15868" max="15868" width="10.5703125" customWidth="1"/>
    <col min="15870" max="15870" width="5.140625" customWidth="1"/>
    <col min="15871" max="15871" width="34.7109375" customWidth="1"/>
    <col min="15872" max="15872" width="8.28515625" customWidth="1"/>
    <col min="15873" max="15873" width="7.7109375" customWidth="1"/>
    <col min="15875" max="15875" width="8.42578125" customWidth="1"/>
    <col min="15876" max="15876" width="8.7109375" customWidth="1"/>
    <col min="16119" max="16119" width="26" customWidth="1"/>
    <col min="16120" max="16120" width="12.140625" customWidth="1"/>
    <col min="16121" max="16121" width="8" customWidth="1"/>
    <col min="16122" max="16122" width="8.85546875" customWidth="1"/>
    <col min="16123" max="16123" width="8.7109375" customWidth="1"/>
    <col min="16124" max="16124" width="10.5703125" customWidth="1"/>
    <col min="16126" max="16126" width="5.140625" customWidth="1"/>
    <col min="16127" max="16127" width="34.7109375" customWidth="1"/>
    <col min="16128" max="16128" width="8.28515625" customWidth="1"/>
    <col min="16129" max="16129" width="7.7109375" customWidth="1"/>
    <col min="16131" max="16131" width="8.42578125" customWidth="1"/>
    <col min="16132" max="16132" width="8.7109375" customWidth="1"/>
  </cols>
  <sheetData>
    <row r="1" spans="1:6" ht="15" x14ac:dyDescent="0.25">
      <c r="A1" s="27" t="s">
        <v>2</v>
      </c>
      <c r="B1" s="27"/>
      <c r="C1" s="27"/>
      <c r="D1" s="27"/>
      <c r="E1" s="27"/>
      <c r="F1" s="27"/>
    </row>
    <row r="2" spans="1:6" ht="15" x14ac:dyDescent="0.25">
      <c r="A2" s="27"/>
      <c r="B2" s="27" t="s">
        <v>33</v>
      </c>
      <c r="C2" s="27" t="s">
        <v>27</v>
      </c>
      <c r="D2" s="27" t="s">
        <v>28</v>
      </c>
      <c r="E2" s="27" t="s">
        <v>29</v>
      </c>
      <c r="F2" s="27" t="s">
        <v>29</v>
      </c>
    </row>
    <row r="3" spans="1:6" ht="15" x14ac:dyDescent="0.25">
      <c r="A3" s="27" t="s">
        <v>3</v>
      </c>
      <c r="B3" s="27" t="s">
        <v>37</v>
      </c>
      <c r="C3" s="27"/>
      <c r="D3" s="35"/>
      <c r="E3" s="35"/>
      <c r="F3" s="36">
        <v>220</v>
      </c>
    </row>
    <row r="4" spans="1:6" ht="15" x14ac:dyDescent="0.25">
      <c r="A4" s="27" t="s">
        <v>4</v>
      </c>
      <c r="B4" s="27" t="s">
        <v>35</v>
      </c>
      <c r="C4" s="36">
        <v>1.1000000000000001</v>
      </c>
      <c r="D4" s="36">
        <v>90</v>
      </c>
      <c r="E4" s="35">
        <f>C4*D4</f>
        <v>99.000000000000014</v>
      </c>
      <c r="F4" s="35"/>
    </row>
    <row r="5" spans="1:6" ht="15" x14ac:dyDescent="0.25">
      <c r="A5" s="27" t="s">
        <v>5</v>
      </c>
      <c r="B5" s="27" t="s">
        <v>36</v>
      </c>
      <c r="C5" s="36">
        <v>5</v>
      </c>
      <c r="D5" s="36">
        <v>6</v>
      </c>
      <c r="E5" s="35">
        <f>C5*D5</f>
        <v>30</v>
      </c>
      <c r="F5" s="35"/>
    </row>
    <row r="6" spans="1:6" ht="15" x14ac:dyDescent="0.25">
      <c r="A6" s="27" t="s">
        <v>6</v>
      </c>
      <c r="B6" s="27"/>
      <c r="C6" s="27"/>
      <c r="D6" s="35"/>
      <c r="E6" s="36">
        <v>15</v>
      </c>
      <c r="F6" s="35"/>
    </row>
    <row r="7" spans="1:6" ht="15" x14ac:dyDescent="0.25">
      <c r="A7" s="29" t="s">
        <v>7</v>
      </c>
      <c r="B7" s="29" t="s">
        <v>34</v>
      </c>
      <c r="C7" s="27"/>
      <c r="D7" s="35"/>
      <c r="E7" s="35">
        <f>SUM(E4:E6)</f>
        <v>144</v>
      </c>
      <c r="F7" s="35">
        <f>E7</f>
        <v>144</v>
      </c>
    </row>
    <row r="8" spans="1:6" ht="15" x14ac:dyDescent="0.25">
      <c r="A8" s="29" t="s">
        <v>26</v>
      </c>
      <c r="B8" s="29" t="s">
        <v>34</v>
      </c>
      <c r="C8" s="27"/>
      <c r="D8" s="35"/>
      <c r="E8" s="35"/>
      <c r="F8" s="35">
        <f>F3-F7</f>
        <v>76</v>
      </c>
    </row>
    <row r="9" spans="1:6" ht="15" x14ac:dyDescent="0.25">
      <c r="A9" s="27" t="s">
        <v>21</v>
      </c>
      <c r="B9" s="31" t="s">
        <v>31</v>
      </c>
      <c r="C9" s="27"/>
      <c r="D9" s="27"/>
      <c r="E9" s="27"/>
      <c r="F9" s="37">
        <v>10000</v>
      </c>
    </row>
    <row r="10" spans="1:6" ht="15" x14ac:dyDescent="0.25">
      <c r="A10" s="29" t="s">
        <v>10</v>
      </c>
      <c r="B10" s="31" t="s">
        <v>32</v>
      </c>
      <c r="C10" s="27"/>
      <c r="D10" s="27"/>
      <c r="E10" s="27"/>
      <c r="F10" s="38">
        <f>F8*F9/1000</f>
        <v>760</v>
      </c>
    </row>
    <row r="11" spans="1:6" ht="15" x14ac:dyDescent="0.25">
      <c r="A11" s="29" t="s">
        <v>22</v>
      </c>
      <c r="B11" s="31" t="str">
        <f>$B$10</f>
        <v>tusen kroner</v>
      </c>
      <c r="C11" s="27"/>
      <c r="D11" s="27"/>
      <c r="E11" s="27"/>
      <c r="F11" s="37">
        <v>600</v>
      </c>
    </row>
    <row r="12" spans="1:6" ht="15" x14ac:dyDescent="0.25">
      <c r="A12" s="29" t="s">
        <v>23</v>
      </c>
      <c r="B12" s="31" t="str">
        <f>$B$10</f>
        <v>tusen kroner</v>
      </c>
      <c r="C12" s="27"/>
      <c r="D12" s="27"/>
      <c r="E12" s="27"/>
      <c r="F12" s="38">
        <f>F10-F11</f>
        <v>160</v>
      </c>
    </row>
  </sheetData>
  <printOptions gridLines="1"/>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3"/>
  <sheetViews>
    <sheetView zoomScaleNormal="100" workbookViewId="0"/>
  </sheetViews>
  <sheetFormatPr baseColWidth="10" defaultColWidth="9.140625" defaultRowHeight="12.75" outlineLevelRow="1" x14ac:dyDescent="0.2"/>
  <cols>
    <col min="1" max="1" width="26.5703125" style="16" customWidth="1"/>
    <col min="2" max="2" width="14" style="16" customWidth="1"/>
    <col min="3" max="3" width="13.85546875" style="16" customWidth="1"/>
    <col min="4" max="4" width="10.140625" style="16" customWidth="1"/>
    <col min="5" max="5" width="11.42578125" style="16" customWidth="1"/>
    <col min="6" max="6" width="11.5703125" style="16" customWidth="1"/>
    <col min="7" max="7" width="8.7109375" style="16" customWidth="1"/>
    <col min="8" max="249" width="9.140625" style="16"/>
    <col min="250" max="250" width="26" style="16" customWidth="1"/>
    <col min="251" max="251" width="12.140625" style="16" customWidth="1"/>
    <col min="252" max="252" width="8" style="16" customWidth="1"/>
    <col min="253" max="253" width="8.85546875" style="16" customWidth="1"/>
    <col min="254" max="254" width="8.7109375" style="16" customWidth="1"/>
    <col min="255" max="255" width="10.5703125" style="16" customWidth="1"/>
    <col min="256" max="256" width="9.140625" style="16"/>
    <col min="257" max="257" width="5.140625" style="16" customWidth="1"/>
    <col min="258" max="258" width="34.7109375" style="16" customWidth="1"/>
    <col min="259" max="259" width="11.140625" style="16" customWidth="1"/>
    <col min="260" max="260" width="7.7109375" style="16" customWidth="1"/>
    <col min="261" max="261" width="9.140625" style="16"/>
    <col min="262" max="262" width="8.42578125" style="16" customWidth="1"/>
    <col min="263" max="263" width="8.7109375" style="16" customWidth="1"/>
    <col min="264" max="505" width="9.140625" style="16"/>
    <col min="506" max="506" width="26" style="16" customWidth="1"/>
    <col min="507" max="507" width="12.140625" style="16" customWidth="1"/>
    <col min="508" max="508" width="8" style="16" customWidth="1"/>
    <col min="509" max="509" width="8.85546875" style="16" customWidth="1"/>
    <col min="510" max="510" width="8.7109375" style="16" customWidth="1"/>
    <col min="511" max="511" width="10.5703125" style="16" customWidth="1"/>
    <col min="512" max="512" width="9.140625" style="16"/>
    <col min="513" max="513" width="5.140625" style="16" customWidth="1"/>
    <col min="514" max="514" width="34.7109375" style="16" customWidth="1"/>
    <col min="515" max="515" width="11.140625" style="16" customWidth="1"/>
    <col min="516" max="516" width="7.7109375" style="16" customWidth="1"/>
    <col min="517" max="517" width="9.140625" style="16"/>
    <col min="518" max="518" width="8.42578125" style="16" customWidth="1"/>
    <col min="519" max="519" width="8.7109375" style="16" customWidth="1"/>
    <col min="520" max="761" width="9.140625" style="16"/>
    <col min="762" max="762" width="26" style="16" customWidth="1"/>
    <col min="763" max="763" width="12.140625" style="16" customWidth="1"/>
    <col min="764" max="764" width="8" style="16" customWidth="1"/>
    <col min="765" max="765" width="8.85546875" style="16" customWidth="1"/>
    <col min="766" max="766" width="8.7109375" style="16" customWidth="1"/>
    <col min="767" max="767" width="10.5703125" style="16" customWidth="1"/>
    <col min="768" max="768" width="9.140625" style="16"/>
    <col min="769" max="769" width="5.140625" style="16" customWidth="1"/>
    <col min="770" max="770" width="34.7109375" style="16" customWidth="1"/>
    <col min="771" max="771" width="11.140625" style="16" customWidth="1"/>
    <col min="772" max="772" width="7.7109375" style="16" customWidth="1"/>
    <col min="773" max="773" width="9.140625" style="16"/>
    <col min="774" max="774" width="8.42578125" style="16" customWidth="1"/>
    <col min="775" max="775" width="8.7109375" style="16" customWidth="1"/>
    <col min="776" max="1017" width="9.140625" style="16"/>
    <col min="1018" max="1018" width="26" style="16" customWidth="1"/>
    <col min="1019" max="1019" width="12.140625" style="16" customWidth="1"/>
    <col min="1020" max="1020" width="8" style="16" customWidth="1"/>
    <col min="1021" max="1021" width="8.85546875" style="16" customWidth="1"/>
    <col min="1022" max="1022" width="8.7109375" style="16" customWidth="1"/>
    <col min="1023" max="1023" width="10.5703125" style="16" customWidth="1"/>
    <col min="1024" max="1024" width="9.140625" style="16"/>
    <col min="1025" max="1025" width="5.140625" style="16" customWidth="1"/>
    <col min="1026" max="1026" width="34.7109375" style="16" customWidth="1"/>
    <col min="1027" max="1027" width="11.140625" style="16" customWidth="1"/>
    <col min="1028" max="1028" width="7.7109375" style="16" customWidth="1"/>
    <col min="1029" max="1029" width="9.140625" style="16"/>
    <col min="1030" max="1030" width="8.42578125" style="16" customWidth="1"/>
    <col min="1031" max="1031" width="8.7109375" style="16" customWidth="1"/>
    <col min="1032" max="1273" width="9.140625" style="16"/>
    <col min="1274" max="1274" width="26" style="16" customWidth="1"/>
    <col min="1275" max="1275" width="12.140625" style="16" customWidth="1"/>
    <col min="1276" max="1276" width="8" style="16" customWidth="1"/>
    <col min="1277" max="1277" width="8.85546875" style="16" customWidth="1"/>
    <col min="1278" max="1278" width="8.7109375" style="16" customWidth="1"/>
    <col min="1279" max="1279" width="10.5703125" style="16" customWidth="1"/>
    <col min="1280" max="1280" width="9.140625" style="16"/>
    <col min="1281" max="1281" width="5.140625" style="16" customWidth="1"/>
    <col min="1282" max="1282" width="34.7109375" style="16" customWidth="1"/>
    <col min="1283" max="1283" width="11.140625" style="16" customWidth="1"/>
    <col min="1284" max="1284" width="7.7109375" style="16" customWidth="1"/>
    <col min="1285" max="1285" width="9.140625" style="16"/>
    <col min="1286" max="1286" width="8.42578125" style="16" customWidth="1"/>
    <col min="1287" max="1287" width="8.7109375" style="16" customWidth="1"/>
    <col min="1288" max="1529" width="9.140625" style="16"/>
    <col min="1530" max="1530" width="26" style="16" customWidth="1"/>
    <col min="1531" max="1531" width="12.140625" style="16" customWidth="1"/>
    <col min="1532" max="1532" width="8" style="16" customWidth="1"/>
    <col min="1533" max="1533" width="8.85546875" style="16" customWidth="1"/>
    <col min="1534" max="1534" width="8.7109375" style="16" customWidth="1"/>
    <col min="1535" max="1535" width="10.5703125" style="16" customWidth="1"/>
    <col min="1536" max="1536" width="9.140625" style="16"/>
    <col min="1537" max="1537" width="5.140625" style="16" customWidth="1"/>
    <col min="1538" max="1538" width="34.7109375" style="16" customWidth="1"/>
    <col min="1539" max="1539" width="11.140625" style="16" customWidth="1"/>
    <col min="1540" max="1540" width="7.7109375" style="16" customWidth="1"/>
    <col min="1541" max="1541" width="9.140625" style="16"/>
    <col min="1542" max="1542" width="8.42578125" style="16" customWidth="1"/>
    <col min="1543" max="1543" width="8.7109375" style="16" customWidth="1"/>
    <col min="1544" max="1785" width="9.140625" style="16"/>
    <col min="1786" max="1786" width="26" style="16" customWidth="1"/>
    <col min="1787" max="1787" width="12.140625" style="16" customWidth="1"/>
    <col min="1788" max="1788" width="8" style="16" customWidth="1"/>
    <col min="1789" max="1789" width="8.85546875" style="16" customWidth="1"/>
    <col min="1790" max="1790" width="8.7109375" style="16" customWidth="1"/>
    <col min="1791" max="1791" width="10.5703125" style="16" customWidth="1"/>
    <col min="1792" max="1792" width="9.140625" style="16"/>
    <col min="1793" max="1793" width="5.140625" style="16" customWidth="1"/>
    <col min="1794" max="1794" width="34.7109375" style="16" customWidth="1"/>
    <col min="1795" max="1795" width="11.140625" style="16" customWidth="1"/>
    <col min="1796" max="1796" width="7.7109375" style="16" customWidth="1"/>
    <col min="1797" max="1797" width="9.140625" style="16"/>
    <col min="1798" max="1798" width="8.42578125" style="16" customWidth="1"/>
    <col min="1799" max="1799" width="8.7109375" style="16" customWidth="1"/>
    <col min="1800" max="2041" width="9.140625" style="16"/>
    <col min="2042" max="2042" width="26" style="16" customWidth="1"/>
    <col min="2043" max="2043" width="12.140625" style="16" customWidth="1"/>
    <col min="2044" max="2044" width="8" style="16" customWidth="1"/>
    <col min="2045" max="2045" width="8.85546875" style="16" customWidth="1"/>
    <col min="2046" max="2046" width="8.7109375" style="16" customWidth="1"/>
    <col min="2047" max="2047" width="10.5703125" style="16" customWidth="1"/>
    <col min="2048" max="2048" width="9.140625" style="16"/>
    <col min="2049" max="2049" width="5.140625" style="16" customWidth="1"/>
    <col min="2050" max="2050" width="34.7109375" style="16" customWidth="1"/>
    <col min="2051" max="2051" width="11.140625" style="16" customWidth="1"/>
    <col min="2052" max="2052" width="7.7109375" style="16" customWidth="1"/>
    <col min="2053" max="2053" width="9.140625" style="16"/>
    <col min="2054" max="2054" width="8.42578125" style="16" customWidth="1"/>
    <col min="2055" max="2055" width="8.7109375" style="16" customWidth="1"/>
    <col min="2056" max="2297" width="9.140625" style="16"/>
    <col min="2298" max="2298" width="26" style="16" customWidth="1"/>
    <col min="2299" max="2299" width="12.140625" style="16" customWidth="1"/>
    <col min="2300" max="2300" width="8" style="16" customWidth="1"/>
    <col min="2301" max="2301" width="8.85546875" style="16" customWidth="1"/>
    <col min="2302" max="2302" width="8.7109375" style="16" customWidth="1"/>
    <col min="2303" max="2303" width="10.5703125" style="16" customWidth="1"/>
    <col min="2304" max="2304" width="9.140625" style="16"/>
    <col min="2305" max="2305" width="5.140625" style="16" customWidth="1"/>
    <col min="2306" max="2306" width="34.7109375" style="16" customWidth="1"/>
    <col min="2307" max="2307" width="11.140625" style="16" customWidth="1"/>
    <col min="2308" max="2308" width="7.7109375" style="16" customWidth="1"/>
    <col min="2309" max="2309" width="9.140625" style="16"/>
    <col min="2310" max="2310" width="8.42578125" style="16" customWidth="1"/>
    <col min="2311" max="2311" width="8.7109375" style="16" customWidth="1"/>
    <col min="2312" max="2553" width="9.140625" style="16"/>
    <col min="2554" max="2554" width="26" style="16" customWidth="1"/>
    <col min="2555" max="2555" width="12.140625" style="16" customWidth="1"/>
    <col min="2556" max="2556" width="8" style="16" customWidth="1"/>
    <col min="2557" max="2557" width="8.85546875" style="16" customWidth="1"/>
    <col min="2558" max="2558" width="8.7109375" style="16" customWidth="1"/>
    <col min="2559" max="2559" width="10.5703125" style="16" customWidth="1"/>
    <col min="2560" max="2560" width="9.140625" style="16"/>
    <col min="2561" max="2561" width="5.140625" style="16" customWidth="1"/>
    <col min="2562" max="2562" width="34.7109375" style="16" customWidth="1"/>
    <col min="2563" max="2563" width="11.140625" style="16" customWidth="1"/>
    <col min="2564" max="2564" width="7.7109375" style="16" customWidth="1"/>
    <col min="2565" max="2565" width="9.140625" style="16"/>
    <col min="2566" max="2566" width="8.42578125" style="16" customWidth="1"/>
    <col min="2567" max="2567" width="8.7109375" style="16" customWidth="1"/>
    <col min="2568" max="2809" width="9.140625" style="16"/>
    <col min="2810" max="2810" width="26" style="16" customWidth="1"/>
    <col min="2811" max="2811" width="12.140625" style="16" customWidth="1"/>
    <col min="2812" max="2812" width="8" style="16" customWidth="1"/>
    <col min="2813" max="2813" width="8.85546875" style="16" customWidth="1"/>
    <col min="2814" max="2814" width="8.7109375" style="16" customWidth="1"/>
    <col min="2815" max="2815" width="10.5703125" style="16" customWidth="1"/>
    <col min="2816" max="2816" width="9.140625" style="16"/>
    <col min="2817" max="2817" width="5.140625" style="16" customWidth="1"/>
    <col min="2818" max="2818" width="34.7109375" style="16" customWidth="1"/>
    <col min="2819" max="2819" width="11.140625" style="16" customWidth="1"/>
    <col min="2820" max="2820" width="7.7109375" style="16" customWidth="1"/>
    <col min="2821" max="2821" width="9.140625" style="16"/>
    <col min="2822" max="2822" width="8.42578125" style="16" customWidth="1"/>
    <col min="2823" max="2823" width="8.7109375" style="16" customWidth="1"/>
    <col min="2824" max="3065" width="9.140625" style="16"/>
    <col min="3066" max="3066" width="26" style="16" customWidth="1"/>
    <col min="3067" max="3067" width="12.140625" style="16" customWidth="1"/>
    <col min="3068" max="3068" width="8" style="16" customWidth="1"/>
    <col min="3069" max="3069" width="8.85546875" style="16" customWidth="1"/>
    <col min="3070" max="3070" width="8.7109375" style="16" customWidth="1"/>
    <col min="3071" max="3071" width="10.5703125" style="16" customWidth="1"/>
    <col min="3072" max="3072" width="9.140625" style="16"/>
    <col min="3073" max="3073" width="5.140625" style="16" customWidth="1"/>
    <col min="3074" max="3074" width="34.7109375" style="16" customWidth="1"/>
    <col min="3075" max="3075" width="11.140625" style="16" customWidth="1"/>
    <col min="3076" max="3076" width="7.7109375" style="16" customWidth="1"/>
    <col min="3077" max="3077" width="9.140625" style="16"/>
    <col min="3078" max="3078" width="8.42578125" style="16" customWidth="1"/>
    <col min="3079" max="3079" width="8.7109375" style="16" customWidth="1"/>
    <col min="3080" max="3321" width="9.140625" style="16"/>
    <col min="3322" max="3322" width="26" style="16" customWidth="1"/>
    <col min="3323" max="3323" width="12.140625" style="16" customWidth="1"/>
    <col min="3324" max="3324" width="8" style="16" customWidth="1"/>
    <col min="3325" max="3325" width="8.85546875" style="16" customWidth="1"/>
    <col min="3326" max="3326" width="8.7109375" style="16" customWidth="1"/>
    <col min="3327" max="3327" width="10.5703125" style="16" customWidth="1"/>
    <col min="3328" max="3328" width="9.140625" style="16"/>
    <col min="3329" max="3329" width="5.140625" style="16" customWidth="1"/>
    <col min="3330" max="3330" width="34.7109375" style="16" customWidth="1"/>
    <col min="3331" max="3331" width="11.140625" style="16" customWidth="1"/>
    <col min="3332" max="3332" width="7.7109375" style="16" customWidth="1"/>
    <col min="3333" max="3333" width="9.140625" style="16"/>
    <col min="3334" max="3334" width="8.42578125" style="16" customWidth="1"/>
    <col min="3335" max="3335" width="8.7109375" style="16" customWidth="1"/>
    <col min="3336" max="3577" width="9.140625" style="16"/>
    <col min="3578" max="3578" width="26" style="16" customWidth="1"/>
    <col min="3579" max="3579" width="12.140625" style="16" customWidth="1"/>
    <col min="3580" max="3580" width="8" style="16" customWidth="1"/>
    <col min="3581" max="3581" width="8.85546875" style="16" customWidth="1"/>
    <col min="3582" max="3582" width="8.7109375" style="16" customWidth="1"/>
    <col min="3583" max="3583" width="10.5703125" style="16" customWidth="1"/>
    <col min="3584" max="3584" width="9.140625" style="16"/>
    <col min="3585" max="3585" width="5.140625" style="16" customWidth="1"/>
    <col min="3586" max="3586" width="34.7109375" style="16" customWidth="1"/>
    <col min="3587" max="3587" width="11.140625" style="16" customWidth="1"/>
    <col min="3588" max="3588" width="7.7109375" style="16" customWidth="1"/>
    <col min="3589" max="3589" width="9.140625" style="16"/>
    <col min="3590" max="3590" width="8.42578125" style="16" customWidth="1"/>
    <col min="3591" max="3591" width="8.7109375" style="16" customWidth="1"/>
    <col min="3592" max="3833" width="9.140625" style="16"/>
    <col min="3834" max="3834" width="26" style="16" customWidth="1"/>
    <col min="3835" max="3835" width="12.140625" style="16" customWidth="1"/>
    <col min="3836" max="3836" width="8" style="16" customWidth="1"/>
    <col min="3837" max="3837" width="8.85546875" style="16" customWidth="1"/>
    <col min="3838" max="3838" width="8.7109375" style="16" customWidth="1"/>
    <col min="3839" max="3839" width="10.5703125" style="16" customWidth="1"/>
    <col min="3840" max="3840" width="9.140625" style="16"/>
    <col min="3841" max="3841" width="5.140625" style="16" customWidth="1"/>
    <col min="3842" max="3842" width="34.7109375" style="16" customWidth="1"/>
    <col min="3843" max="3843" width="11.140625" style="16" customWidth="1"/>
    <col min="3844" max="3844" width="7.7109375" style="16" customWidth="1"/>
    <col min="3845" max="3845" width="9.140625" style="16"/>
    <col min="3846" max="3846" width="8.42578125" style="16" customWidth="1"/>
    <col min="3847" max="3847" width="8.7109375" style="16" customWidth="1"/>
    <col min="3848" max="4089" width="9.140625" style="16"/>
    <col min="4090" max="4090" width="26" style="16" customWidth="1"/>
    <col min="4091" max="4091" width="12.140625" style="16" customWidth="1"/>
    <col min="4092" max="4092" width="8" style="16" customWidth="1"/>
    <col min="4093" max="4093" width="8.85546875" style="16" customWidth="1"/>
    <col min="4094" max="4094" width="8.7109375" style="16" customWidth="1"/>
    <col min="4095" max="4095" width="10.5703125" style="16" customWidth="1"/>
    <col min="4096" max="4096" width="9.140625" style="16"/>
    <col min="4097" max="4097" width="5.140625" style="16" customWidth="1"/>
    <col min="4098" max="4098" width="34.7109375" style="16" customWidth="1"/>
    <col min="4099" max="4099" width="11.140625" style="16" customWidth="1"/>
    <col min="4100" max="4100" width="7.7109375" style="16" customWidth="1"/>
    <col min="4101" max="4101" width="9.140625" style="16"/>
    <col min="4102" max="4102" width="8.42578125" style="16" customWidth="1"/>
    <col min="4103" max="4103" width="8.7109375" style="16" customWidth="1"/>
    <col min="4104" max="4345" width="9.140625" style="16"/>
    <col min="4346" max="4346" width="26" style="16" customWidth="1"/>
    <col min="4347" max="4347" width="12.140625" style="16" customWidth="1"/>
    <col min="4348" max="4348" width="8" style="16" customWidth="1"/>
    <col min="4349" max="4349" width="8.85546875" style="16" customWidth="1"/>
    <col min="4350" max="4350" width="8.7109375" style="16" customWidth="1"/>
    <col min="4351" max="4351" width="10.5703125" style="16" customWidth="1"/>
    <col min="4352" max="4352" width="9.140625" style="16"/>
    <col min="4353" max="4353" width="5.140625" style="16" customWidth="1"/>
    <col min="4354" max="4354" width="34.7109375" style="16" customWidth="1"/>
    <col min="4355" max="4355" width="11.140625" style="16" customWidth="1"/>
    <col min="4356" max="4356" width="7.7109375" style="16" customWidth="1"/>
    <col min="4357" max="4357" width="9.140625" style="16"/>
    <col min="4358" max="4358" width="8.42578125" style="16" customWidth="1"/>
    <col min="4359" max="4359" width="8.7109375" style="16" customWidth="1"/>
    <col min="4360" max="4601" width="9.140625" style="16"/>
    <col min="4602" max="4602" width="26" style="16" customWidth="1"/>
    <col min="4603" max="4603" width="12.140625" style="16" customWidth="1"/>
    <col min="4604" max="4604" width="8" style="16" customWidth="1"/>
    <col min="4605" max="4605" width="8.85546875" style="16" customWidth="1"/>
    <col min="4606" max="4606" width="8.7109375" style="16" customWidth="1"/>
    <col min="4607" max="4607" width="10.5703125" style="16" customWidth="1"/>
    <col min="4608" max="4608" width="9.140625" style="16"/>
    <col min="4609" max="4609" width="5.140625" style="16" customWidth="1"/>
    <col min="4610" max="4610" width="34.7109375" style="16" customWidth="1"/>
    <col min="4611" max="4611" width="11.140625" style="16" customWidth="1"/>
    <col min="4612" max="4612" width="7.7109375" style="16" customWidth="1"/>
    <col min="4613" max="4613" width="9.140625" style="16"/>
    <col min="4614" max="4614" width="8.42578125" style="16" customWidth="1"/>
    <col min="4615" max="4615" width="8.7109375" style="16" customWidth="1"/>
    <col min="4616" max="4857" width="9.140625" style="16"/>
    <col min="4858" max="4858" width="26" style="16" customWidth="1"/>
    <col min="4859" max="4859" width="12.140625" style="16" customWidth="1"/>
    <col min="4860" max="4860" width="8" style="16" customWidth="1"/>
    <col min="4861" max="4861" width="8.85546875" style="16" customWidth="1"/>
    <col min="4862" max="4862" width="8.7109375" style="16" customWidth="1"/>
    <col min="4863" max="4863" width="10.5703125" style="16" customWidth="1"/>
    <col min="4864" max="4864" width="9.140625" style="16"/>
    <col min="4865" max="4865" width="5.140625" style="16" customWidth="1"/>
    <col min="4866" max="4866" width="34.7109375" style="16" customWidth="1"/>
    <col min="4867" max="4867" width="11.140625" style="16" customWidth="1"/>
    <col min="4868" max="4868" width="7.7109375" style="16" customWidth="1"/>
    <col min="4869" max="4869" width="9.140625" style="16"/>
    <col min="4870" max="4870" width="8.42578125" style="16" customWidth="1"/>
    <col min="4871" max="4871" width="8.7109375" style="16" customWidth="1"/>
    <col min="4872" max="5113" width="9.140625" style="16"/>
    <col min="5114" max="5114" width="26" style="16" customWidth="1"/>
    <col min="5115" max="5115" width="12.140625" style="16" customWidth="1"/>
    <col min="5116" max="5116" width="8" style="16" customWidth="1"/>
    <col min="5117" max="5117" width="8.85546875" style="16" customWidth="1"/>
    <col min="5118" max="5118" width="8.7109375" style="16" customWidth="1"/>
    <col min="5119" max="5119" width="10.5703125" style="16" customWidth="1"/>
    <col min="5120" max="5120" width="9.140625" style="16"/>
    <col min="5121" max="5121" width="5.140625" style="16" customWidth="1"/>
    <col min="5122" max="5122" width="34.7109375" style="16" customWidth="1"/>
    <col min="5123" max="5123" width="11.140625" style="16" customWidth="1"/>
    <col min="5124" max="5124" width="7.7109375" style="16" customWidth="1"/>
    <col min="5125" max="5125" width="9.140625" style="16"/>
    <col min="5126" max="5126" width="8.42578125" style="16" customWidth="1"/>
    <col min="5127" max="5127" width="8.7109375" style="16" customWidth="1"/>
    <col min="5128" max="5369" width="9.140625" style="16"/>
    <col min="5370" max="5370" width="26" style="16" customWidth="1"/>
    <col min="5371" max="5371" width="12.140625" style="16" customWidth="1"/>
    <col min="5372" max="5372" width="8" style="16" customWidth="1"/>
    <col min="5373" max="5373" width="8.85546875" style="16" customWidth="1"/>
    <col min="5374" max="5374" width="8.7109375" style="16" customWidth="1"/>
    <col min="5375" max="5375" width="10.5703125" style="16" customWidth="1"/>
    <col min="5376" max="5376" width="9.140625" style="16"/>
    <col min="5377" max="5377" width="5.140625" style="16" customWidth="1"/>
    <col min="5378" max="5378" width="34.7109375" style="16" customWidth="1"/>
    <col min="5379" max="5379" width="11.140625" style="16" customWidth="1"/>
    <col min="5380" max="5380" width="7.7109375" style="16" customWidth="1"/>
    <col min="5381" max="5381" width="9.140625" style="16"/>
    <col min="5382" max="5382" width="8.42578125" style="16" customWidth="1"/>
    <col min="5383" max="5383" width="8.7109375" style="16" customWidth="1"/>
    <col min="5384" max="5625" width="9.140625" style="16"/>
    <col min="5626" max="5626" width="26" style="16" customWidth="1"/>
    <col min="5627" max="5627" width="12.140625" style="16" customWidth="1"/>
    <col min="5628" max="5628" width="8" style="16" customWidth="1"/>
    <col min="5629" max="5629" width="8.85546875" style="16" customWidth="1"/>
    <col min="5630" max="5630" width="8.7109375" style="16" customWidth="1"/>
    <col min="5631" max="5631" width="10.5703125" style="16" customWidth="1"/>
    <col min="5632" max="5632" width="9.140625" style="16"/>
    <col min="5633" max="5633" width="5.140625" style="16" customWidth="1"/>
    <col min="5634" max="5634" width="34.7109375" style="16" customWidth="1"/>
    <col min="5635" max="5635" width="11.140625" style="16" customWidth="1"/>
    <col min="5636" max="5636" width="7.7109375" style="16" customWidth="1"/>
    <col min="5637" max="5637" width="9.140625" style="16"/>
    <col min="5638" max="5638" width="8.42578125" style="16" customWidth="1"/>
    <col min="5639" max="5639" width="8.7109375" style="16" customWidth="1"/>
    <col min="5640" max="5881" width="9.140625" style="16"/>
    <col min="5882" max="5882" width="26" style="16" customWidth="1"/>
    <col min="5883" max="5883" width="12.140625" style="16" customWidth="1"/>
    <col min="5884" max="5884" width="8" style="16" customWidth="1"/>
    <col min="5885" max="5885" width="8.85546875" style="16" customWidth="1"/>
    <col min="5886" max="5886" width="8.7109375" style="16" customWidth="1"/>
    <col min="5887" max="5887" width="10.5703125" style="16" customWidth="1"/>
    <col min="5888" max="5888" width="9.140625" style="16"/>
    <col min="5889" max="5889" width="5.140625" style="16" customWidth="1"/>
    <col min="5890" max="5890" width="34.7109375" style="16" customWidth="1"/>
    <col min="5891" max="5891" width="11.140625" style="16" customWidth="1"/>
    <col min="5892" max="5892" width="7.7109375" style="16" customWidth="1"/>
    <col min="5893" max="5893" width="9.140625" style="16"/>
    <col min="5894" max="5894" width="8.42578125" style="16" customWidth="1"/>
    <col min="5895" max="5895" width="8.7109375" style="16" customWidth="1"/>
    <col min="5896" max="6137" width="9.140625" style="16"/>
    <col min="6138" max="6138" width="26" style="16" customWidth="1"/>
    <col min="6139" max="6139" width="12.140625" style="16" customWidth="1"/>
    <col min="6140" max="6140" width="8" style="16" customWidth="1"/>
    <col min="6141" max="6141" width="8.85546875" style="16" customWidth="1"/>
    <col min="6142" max="6142" width="8.7109375" style="16" customWidth="1"/>
    <col min="6143" max="6143" width="10.5703125" style="16" customWidth="1"/>
    <col min="6144" max="6144" width="9.140625" style="16"/>
    <col min="6145" max="6145" width="5.140625" style="16" customWidth="1"/>
    <col min="6146" max="6146" width="34.7109375" style="16" customWidth="1"/>
    <col min="6147" max="6147" width="11.140625" style="16" customWidth="1"/>
    <col min="6148" max="6148" width="7.7109375" style="16" customWidth="1"/>
    <col min="6149" max="6149" width="9.140625" style="16"/>
    <col min="6150" max="6150" width="8.42578125" style="16" customWidth="1"/>
    <col min="6151" max="6151" width="8.7109375" style="16" customWidth="1"/>
    <col min="6152" max="6393" width="9.140625" style="16"/>
    <col min="6394" max="6394" width="26" style="16" customWidth="1"/>
    <col min="6395" max="6395" width="12.140625" style="16" customWidth="1"/>
    <col min="6396" max="6396" width="8" style="16" customWidth="1"/>
    <col min="6397" max="6397" width="8.85546875" style="16" customWidth="1"/>
    <col min="6398" max="6398" width="8.7109375" style="16" customWidth="1"/>
    <col min="6399" max="6399" width="10.5703125" style="16" customWidth="1"/>
    <col min="6400" max="6400" width="9.140625" style="16"/>
    <col min="6401" max="6401" width="5.140625" style="16" customWidth="1"/>
    <col min="6402" max="6402" width="34.7109375" style="16" customWidth="1"/>
    <col min="6403" max="6403" width="11.140625" style="16" customWidth="1"/>
    <col min="6404" max="6404" width="7.7109375" style="16" customWidth="1"/>
    <col min="6405" max="6405" width="9.140625" style="16"/>
    <col min="6406" max="6406" width="8.42578125" style="16" customWidth="1"/>
    <col min="6407" max="6407" width="8.7109375" style="16" customWidth="1"/>
    <col min="6408" max="6649" width="9.140625" style="16"/>
    <col min="6650" max="6650" width="26" style="16" customWidth="1"/>
    <col min="6651" max="6651" width="12.140625" style="16" customWidth="1"/>
    <col min="6652" max="6652" width="8" style="16" customWidth="1"/>
    <col min="6653" max="6653" width="8.85546875" style="16" customWidth="1"/>
    <col min="6654" max="6654" width="8.7109375" style="16" customWidth="1"/>
    <col min="6655" max="6655" width="10.5703125" style="16" customWidth="1"/>
    <col min="6656" max="6656" width="9.140625" style="16"/>
    <col min="6657" max="6657" width="5.140625" style="16" customWidth="1"/>
    <col min="6658" max="6658" width="34.7109375" style="16" customWidth="1"/>
    <col min="6659" max="6659" width="11.140625" style="16" customWidth="1"/>
    <col min="6660" max="6660" width="7.7109375" style="16" customWidth="1"/>
    <col min="6661" max="6661" width="9.140625" style="16"/>
    <col min="6662" max="6662" width="8.42578125" style="16" customWidth="1"/>
    <col min="6663" max="6663" width="8.7109375" style="16" customWidth="1"/>
    <col min="6664" max="6905" width="9.140625" style="16"/>
    <col min="6906" max="6906" width="26" style="16" customWidth="1"/>
    <col min="6907" max="6907" width="12.140625" style="16" customWidth="1"/>
    <col min="6908" max="6908" width="8" style="16" customWidth="1"/>
    <col min="6909" max="6909" width="8.85546875" style="16" customWidth="1"/>
    <col min="6910" max="6910" width="8.7109375" style="16" customWidth="1"/>
    <col min="6911" max="6911" width="10.5703125" style="16" customWidth="1"/>
    <col min="6912" max="6912" width="9.140625" style="16"/>
    <col min="6913" max="6913" width="5.140625" style="16" customWidth="1"/>
    <col min="6914" max="6914" width="34.7109375" style="16" customWidth="1"/>
    <col min="6915" max="6915" width="11.140625" style="16" customWidth="1"/>
    <col min="6916" max="6916" width="7.7109375" style="16" customWidth="1"/>
    <col min="6917" max="6917" width="9.140625" style="16"/>
    <col min="6918" max="6918" width="8.42578125" style="16" customWidth="1"/>
    <col min="6919" max="6919" width="8.7109375" style="16" customWidth="1"/>
    <col min="6920" max="7161" width="9.140625" style="16"/>
    <col min="7162" max="7162" width="26" style="16" customWidth="1"/>
    <col min="7163" max="7163" width="12.140625" style="16" customWidth="1"/>
    <col min="7164" max="7164" width="8" style="16" customWidth="1"/>
    <col min="7165" max="7165" width="8.85546875" style="16" customWidth="1"/>
    <col min="7166" max="7166" width="8.7109375" style="16" customWidth="1"/>
    <col min="7167" max="7167" width="10.5703125" style="16" customWidth="1"/>
    <col min="7168" max="7168" width="9.140625" style="16"/>
    <col min="7169" max="7169" width="5.140625" style="16" customWidth="1"/>
    <col min="7170" max="7170" width="34.7109375" style="16" customWidth="1"/>
    <col min="7171" max="7171" width="11.140625" style="16" customWidth="1"/>
    <col min="7172" max="7172" width="7.7109375" style="16" customWidth="1"/>
    <col min="7173" max="7173" width="9.140625" style="16"/>
    <col min="7174" max="7174" width="8.42578125" style="16" customWidth="1"/>
    <col min="7175" max="7175" width="8.7109375" style="16" customWidth="1"/>
    <col min="7176" max="7417" width="9.140625" style="16"/>
    <col min="7418" max="7418" width="26" style="16" customWidth="1"/>
    <col min="7419" max="7419" width="12.140625" style="16" customWidth="1"/>
    <col min="7420" max="7420" width="8" style="16" customWidth="1"/>
    <col min="7421" max="7421" width="8.85546875" style="16" customWidth="1"/>
    <col min="7422" max="7422" width="8.7109375" style="16" customWidth="1"/>
    <col min="7423" max="7423" width="10.5703125" style="16" customWidth="1"/>
    <col min="7424" max="7424" width="9.140625" style="16"/>
    <col min="7425" max="7425" width="5.140625" style="16" customWidth="1"/>
    <col min="7426" max="7426" width="34.7109375" style="16" customWidth="1"/>
    <col min="7427" max="7427" width="11.140625" style="16" customWidth="1"/>
    <col min="7428" max="7428" width="7.7109375" style="16" customWidth="1"/>
    <col min="7429" max="7429" width="9.140625" style="16"/>
    <col min="7430" max="7430" width="8.42578125" style="16" customWidth="1"/>
    <col min="7431" max="7431" width="8.7109375" style="16" customWidth="1"/>
    <col min="7432" max="7673" width="9.140625" style="16"/>
    <col min="7674" max="7674" width="26" style="16" customWidth="1"/>
    <col min="7675" max="7675" width="12.140625" style="16" customWidth="1"/>
    <col min="7676" max="7676" width="8" style="16" customWidth="1"/>
    <col min="7677" max="7677" width="8.85546875" style="16" customWidth="1"/>
    <col min="7678" max="7678" width="8.7109375" style="16" customWidth="1"/>
    <col min="7679" max="7679" width="10.5703125" style="16" customWidth="1"/>
    <col min="7680" max="7680" width="9.140625" style="16"/>
    <col min="7681" max="7681" width="5.140625" style="16" customWidth="1"/>
    <col min="7682" max="7682" width="34.7109375" style="16" customWidth="1"/>
    <col min="7683" max="7683" width="11.140625" style="16" customWidth="1"/>
    <col min="7684" max="7684" width="7.7109375" style="16" customWidth="1"/>
    <col min="7685" max="7685" width="9.140625" style="16"/>
    <col min="7686" max="7686" width="8.42578125" style="16" customWidth="1"/>
    <col min="7687" max="7687" width="8.7109375" style="16" customWidth="1"/>
    <col min="7688" max="7929" width="9.140625" style="16"/>
    <col min="7930" max="7930" width="26" style="16" customWidth="1"/>
    <col min="7931" max="7931" width="12.140625" style="16" customWidth="1"/>
    <col min="7932" max="7932" width="8" style="16" customWidth="1"/>
    <col min="7933" max="7933" width="8.85546875" style="16" customWidth="1"/>
    <col min="7934" max="7934" width="8.7109375" style="16" customWidth="1"/>
    <col min="7935" max="7935" width="10.5703125" style="16" customWidth="1"/>
    <col min="7936" max="7936" width="9.140625" style="16"/>
    <col min="7937" max="7937" width="5.140625" style="16" customWidth="1"/>
    <col min="7938" max="7938" width="34.7109375" style="16" customWidth="1"/>
    <col min="7939" max="7939" width="11.140625" style="16" customWidth="1"/>
    <col min="7940" max="7940" width="7.7109375" style="16" customWidth="1"/>
    <col min="7941" max="7941" width="9.140625" style="16"/>
    <col min="7942" max="7942" width="8.42578125" style="16" customWidth="1"/>
    <col min="7943" max="7943" width="8.7109375" style="16" customWidth="1"/>
    <col min="7944" max="8185" width="9.140625" style="16"/>
    <col min="8186" max="8186" width="26" style="16" customWidth="1"/>
    <col min="8187" max="8187" width="12.140625" style="16" customWidth="1"/>
    <col min="8188" max="8188" width="8" style="16" customWidth="1"/>
    <col min="8189" max="8189" width="8.85546875" style="16" customWidth="1"/>
    <col min="8190" max="8190" width="8.7109375" style="16" customWidth="1"/>
    <col min="8191" max="8191" width="10.5703125" style="16" customWidth="1"/>
    <col min="8192" max="8192" width="9.140625" style="16"/>
    <col min="8193" max="8193" width="5.140625" style="16" customWidth="1"/>
    <col min="8194" max="8194" width="34.7109375" style="16" customWidth="1"/>
    <col min="8195" max="8195" width="11.140625" style="16" customWidth="1"/>
    <col min="8196" max="8196" width="7.7109375" style="16" customWidth="1"/>
    <col min="8197" max="8197" width="9.140625" style="16"/>
    <col min="8198" max="8198" width="8.42578125" style="16" customWidth="1"/>
    <col min="8199" max="8199" width="8.7109375" style="16" customWidth="1"/>
    <col min="8200" max="8441" width="9.140625" style="16"/>
    <col min="8442" max="8442" width="26" style="16" customWidth="1"/>
    <col min="8443" max="8443" width="12.140625" style="16" customWidth="1"/>
    <col min="8444" max="8444" width="8" style="16" customWidth="1"/>
    <col min="8445" max="8445" width="8.85546875" style="16" customWidth="1"/>
    <col min="8446" max="8446" width="8.7109375" style="16" customWidth="1"/>
    <col min="8447" max="8447" width="10.5703125" style="16" customWidth="1"/>
    <col min="8448" max="8448" width="9.140625" style="16"/>
    <col min="8449" max="8449" width="5.140625" style="16" customWidth="1"/>
    <col min="8450" max="8450" width="34.7109375" style="16" customWidth="1"/>
    <col min="8451" max="8451" width="11.140625" style="16" customWidth="1"/>
    <col min="8452" max="8452" width="7.7109375" style="16" customWidth="1"/>
    <col min="8453" max="8453" width="9.140625" style="16"/>
    <col min="8454" max="8454" width="8.42578125" style="16" customWidth="1"/>
    <col min="8455" max="8455" width="8.7109375" style="16" customWidth="1"/>
    <col min="8456" max="8697" width="9.140625" style="16"/>
    <col min="8698" max="8698" width="26" style="16" customWidth="1"/>
    <col min="8699" max="8699" width="12.140625" style="16" customWidth="1"/>
    <col min="8700" max="8700" width="8" style="16" customWidth="1"/>
    <col min="8701" max="8701" width="8.85546875" style="16" customWidth="1"/>
    <col min="8702" max="8702" width="8.7109375" style="16" customWidth="1"/>
    <col min="8703" max="8703" width="10.5703125" style="16" customWidth="1"/>
    <col min="8704" max="8704" width="9.140625" style="16"/>
    <col min="8705" max="8705" width="5.140625" style="16" customWidth="1"/>
    <col min="8706" max="8706" width="34.7109375" style="16" customWidth="1"/>
    <col min="8707" max="8707" width="11.140625" style="16" customWidth="1"/>
    <col min="8708" max="8708" width="7.7109375" style="16" customWidth="1"/>
    <col min="8709" max="8709" width="9.140625" style="16"/>
    <col min="8710" max="8710" width="8.42578125" style="16" customWidth="1"/>
    <col min="8711" max="8711" width="8.7109375" style="16" customWidth="1"/>
    <col min="8712" max="8953" width="9.140625" style="16"/>
    <col min="8954" max="8954" width="26" style="16" customWidth="1"/>
    <col min="8955" max="8955" width="12.140625" style="16" customWidth="1"/>
    <col min="8956" max="8956" width="8" style="16" customWidth="1"/>
    <col min="8957" max="8957" width="8.85546875" style="16" customWidth="1"/>
    <col min="8958" max="8958" width="8.7109375" style="16" customWidth="1"/>
    <col min="8959" max="8959" width="10.5703125" style="16" customWidth="1"/>
    <col min="8960" max="8960" width="9.140625" style="16"/>
    <col min="8961" max="8961" width="5.140625" style="16" customWidth="1"/>
    <col min="8962" max="8962" width="34.7109375" style="16" customWidth="1"/>
    <col min="8963" max="8963" width="11.140625" style="16" customWidth="1"/>
    <col min="8964" max="8964" width="7.7109375" style="16" customWidth="1"/>
    <col min="8965" max="8965" width="9.140625" style="16"/>
    <col min="8966" max="8966" width="8.42578125" style="16" customWidth="1"/>
    <col min="8967" max="8967" width="8.7109375" style="16" customWidth="1"/>
    <col min="8968" max="9209" width="9.140625" style="16"/>
    <col min="9210" max="9210" width="26" style="16" customWidth="1"/>
    <col min="9211" max="9211" width="12.140625" style="16" customWidth="1"/>
    <col min="9212" max="9212" width="8" style="16" customWidth="1"/>
    <col min="9213" max="9213" width="8.85546875" style="16" customWidth="1"/>
    <col min="9214" max="9214" width="8.7109375" style="16" customWidth="1"/>
    <col min="9215" max="9215" width="10.5703125" style="16" customWidth="1"/>
    <col min="9216" max="9216" width="9.140625" style="16"/>
    <col min="9217" max="9217" width="5.140625" style="16" customWidth="1"/>
    <col min="9218" max="9218" width="34.7109375" style="16" customWidth="1"/>
    <col min="9219" max="9219" width="11.140625" style="16" customWidth="1"/>
    <col min="9220" max="9220" width="7.7109375" style="16" customWidth="1"/>
    <col min="9221" max="9221" width="9.140625" style="16"/>
    <col min="9222" max="9222" width="8.42578125" style="16" customWidth="1"/>
    <col min="9223" max="9223" width="8.7109375" style="16" customWidth="1"/>
    <col min="9224" max="9465" width="9.140625" style="16"/>
    <col min="9466" max="9466" width="26" style="16" customWidth="1"/>
    <col min="9467" max="9467" width="12.140625" style="16" customWidth="1"/>
    <col min="9468" max="9468" width="8" style="16" customWidth="1"/>
    <col min="9469" max="9469" width="8.85546875" style="16" customWidth="1"/>
    <col min="9470" max="9470" width="8.7109375" style="16" customWidth="1"/>
    <col min="9471" max="9471" width="10.5703125" style="16" customWidth="1"/>
    <col min="9472" max="9472" width="9.140625" style="16"/>
    <col min="9473" max="9473" width="5.140625" style="16" customWidth="1"/>
    <col min="9474" max="9474" width="34.7109375" style="16" customWidth="1"/>
    <col min="9475" max="9475" width="11.140625" style="16" customWidth="1"/>
    <col min="9476" max="9476" width="7.7109375" style="16" customWidth="1"/>
    <col min="9477" max="9477" width="9.140625" style="16"/>
    <col min="9478" max="9478" width="8.42578125" style="16" customWidth="1"/>
    <col min="9479" max="9479" width="8.7109375" style="16" customWidth="1"/>
    <col min="9480" max="9721" width="9.140625" style="16"/>
    <col min="9722" max="9722" width="26" style="16" customWidth="1"/>
    <col min="9723" max="9723" width="12.140625" style="16" customWidth="1"/>
    <col min="9724" max="9724" width="8" style="16" customWidth="1"/>
    <col min="9725" max="9725" width="8.85546875" style="16" customWidth="1"/>
    <col min="9726" max="9726" width="8.7109375" style="16" customWidth="1"/>
    <col min="9727" max="9727" width="10.5703125" style="16" customWidth="1"/>
    <col min="9728" max="9728" width="9.140625" style="16"/>
    <col min="9729" max="9729" width="5.140625" style="16" customWidth="1"/>
    <col min="9730" max="9730" width="34.7109375" style="16" customWidth="1"/>
    <col min="9731" max="9731" width="11.140625" style="16" customWidth="1"/>
    <col min="9732" max="9732" width="7.7109375" style="16" customWidth="1"/>
    <col min="9733" max="9733" width="9.140625" style="16"/>
    <col min="9734" max="9734" width="8.42578125" style="16" customWidth="1"/>
    <col min="9735" max="9735" width="8.7109375" style="16" customWidth="1"/>
    <col min="9736" max="9977" width="9.140625" style="16"/>
    <col min="9978" max="9978" width="26" style="16" customWidth="1"/>
    <col min="9979" max="9979" width="12.140625" style="16" customWidth="1"/>
    <col min="9980" max="9980" width="8" style="16" customWidth="1"/>
    <col min="9981" max="9981" width="8.85546875" style="16" customWidth="1"/>
    <col min="9982" max="9982" width="8.7109375" style="16" customWidth="1"/>
    <col min="9983" max="9983" width="10.5703125" style="16" customWidth="1"/>
    <col min="9984" max="9984" width="9.140625" style="16"/>
    <col min="9985" max="9985" width="5.140625" style="16" customWidth="1"/>
    <col min="9986" max="9986" width="34.7109375" style="16" customWidth="1"/>
    <col min="9987" max="9987" width="11.140625" style="16" customWidth="1"/>
    <col min="9988" max="9988" width="7.7109375" style="16" customWidth="1"/>
    <col min="9989" max="9989" width="9.140625" style="16"/>
    <col min="9990" max="9990" width="8.42578125" style="16" customWidth="1"/>
    <col min="9991" max="9991" width="8.7109375" style="16" customWidth="1"/>
    <col min="9992" max="10233" width="9.140625" style="16"/>
    <col min="10234" max="10234" width="26" style="16" customWidth="1"/>
    <col min="10235" max="10235" width="12.140625" style="16" customWidth="1"/>
    <col min="10236" max="10236" width="8" style="16" customWidth="1"/>
    <col min="10237" max="10237" width="8.85546875" style="16" customWidth="1"/>
    <col min="10238" max="10238" width="8.7109375" style="16" customWidth="1"/>
    <col min="10239" max="10239" width="10.5703125" style="16" customWidth="1"/>
    <col min="10240" max="10240" width="9.140625" style="16"/>
    <col min="10241" max="10241" width="5.140625" style="16" customWidth="1"/>
    <col min="10242" max="10242" width="34.7109375" style="16" customWidth="1"/>
    <col min="10243" max="10243" width="11.140625" style="16" customWidth="1"/>
    <col min="10244" max="10244" width="7.7109375" style="16" customWidth="1"/>
    <col min="10245" max="10245" width="9.140625" style="16"/>
    <col min="10246" max="10246" width="8.42578125" style="16" customWidth="1"/>
    <col min="10247" max="10247" width="8.7109375" style="16" customWidth="1"/>
    <col min="10248" max="10489" width="9.140625" style="16"/>
    <col min="10490" max="10490" width="26" style="16" customWidth="1"/>
    <col min="10491" max="10491" width="12.140625" style="16" customWidth="1"/>
    <col min="10492" max="10492" width="8" style="16" customWidth="1"/>
    <col min="10493" max="10493" width="8.85546875" style="16" customWidth="1"/>
    <col min="10494" max="10494" width="8.7109375" style="16" customWidth="1"/>
    <col min="10495" max="10495" width="10.5703125" style="16" customWidth="1"/>
    <col min="10496" max="10496" width="9.140625" style="16"/>
    <col min="10497" max="10497" width="5.140625" style="16" customWidth="1"/>
    <col min="10498" max="10498" width="34.7109375" style="16" customWidth="1"/>
    <col min="10499" max="10499" width="11.140625" style="16" customWidth="1"/>
    <col min="10500" max="10500" width="7.7109375" style="16" customWidth="1"/>
    <col min="10501" max="10501" width="9.140625" style="16"/>
    <col min="10502" max="10502" width="8.42578125" style="16" customWidth="1"/>
    <col min="10503" max="10503" width="8.7109375" style="16" customWidth="1"/>
    <col min="10504" max="10745" width="9.140625" style="16"/>
    <col min="10746" max="10746" width="26" style="16" customWidth="1"/>
    <col min="10747" max="10747" width="12.140625" style="16" customWidth="1"/>
    <col min="10748" max="10748" width="8" style="16" customWidth="1"/>
    <col min="10749" max="10749" width="8.85546875" style="16" customWidth="1"/>
    <col min="10750" max="10750" width="8.7109375" style="16" customWidth="1"/>
    <col min="10751" max="10751" width="10.5703125" style="16" customWidth="1"/>
    <col min="10752" max="10752" width="9.140625" style="16"/>
    <col min="10753" max="10753" width="5.140625" style="16" customWidth="1"/>
    <col min="10754" max="10754" width="34.7109375" style="16" customWidth="1"/>
    <col min="10755" max="10755" width="11.140625" style="16" customWidth="1"/>
    <col min="10756" max="10756" width="7.7109375" style="16" customWidth="1"/>
    <col min="10757" max="10757" width="9.140625" style="16"/>
    <col min="10758" max="10758" width="8.42578125" style="16" customWidth="1"/>
    <col min="10759" max="10759" width="8.7109375" style="16" customWidth="1"/>
    <col min="10760" max="11001" width="9.140625" style="16"/>
    <col min="11002" max="11002" width="26" style="16" customWidth="1"/>
    <col min="11003" max="11003" width="12.140625" style="16" customWidth="1"/>
    <col min="11004" max="11004" width="8" style="16" customWidth="1"/>
    <col min="11005" max="11005" width="8.85546875" style="16" customWidth="1"/>
    <col min="11006" max="11006" width="8.7109375" style="16" customWidth="1"/>
    <col min="11007" max="11007" width="10.5703125" style="16" customWidth="1"/>
    <col min="11008" max="11008" width="9.140625" style="16"/>
    <col min="11009" max="11009" width="5.140625" style="16" customWidth="1"/>
    <col min="11010" max="11010" width="34.7109375" style="16" customWidth="1"/>
    <col min="11011" max="11011" width="11.140625" style="16" customWidth="1"/>
    <col min="11012" max="11012" width="7.7109375" style="16" customWidth="1"/>
    <col min="11013" max="11013" width="9.140625" style="16"/>
    <col min="11014" max="11014" width="8.42578125" style="16" customWidth="1"/>
    <col min="11015" max="11015" width="8.7109375" style="16" customWidth="1"/>
    <col min="11016" max="11257" width="9.140625" style="16"/>
    <col min="11258" max="11258" width="26" style="16" customWidth="1"/>
    <col min="11259" max="11259" width="12.140625" style="16" customWidth="1"/>
    <col min="11260" max="11260" width="8" style="16" customWidth="1"/>
    <col min="11261" max="11261" width="8.85546875" style="16" customWidth="1"/>
    <col min="11262" max="11262" width="8.7109375" style="16" customWidth="1"/>
    <col min="11263" max="11263" width="10.5703125" style="16" customWidth="1"/>
    <col min="11264" max="11264" width="9.140625" style="16"/>
    <col min="11265" max="11265" width="5.140625" style="16" customWidth="1"/>
    <col min="11266" max="11266" width="34.7109375" style="16" customWidth="1"/>
    <col min="11267" max="11267" width="11.140625" style="16" customWidth="1"/>
    <col min="11268" max="11268" width="7.7109375" style="16" customWidth="1"/>
    <col min="11269" max="11269" width="9.140625" style="16"/>
    <col min="11270" max="11270" width="8.42578125" style="16" customWidth="1"/>
    <col min="11271" max="11271" width="8.7109375" style="16" customWidth="1"/>
    <col min="11272" max="11513" width="9.140625" style="16"/>
    <col min="11514" max="11514" width="26" style="16" customWidth="1"/>
    <col min="11515" max="11515" width="12.140625" style="16" customWidth="1"/>
    <col min="11516" max="11516" width="8" style="16" customWidth="1"/>
    <col min="11517" max="11517" width="8.85546875" style="16" customWidth="1"/>
    <col min="11518" max="11518" width="8.7109375" style="16" customWidth="1"/>
    <col min="11519" max="11519" width="10.5703125" style="16" customWidth="1"/>
    <col min="11520" max="11520" width="9.140625" style="16"/>
    <col min="11521" max="11521" width="5.140625" style="16" customWidth="1"/>
    <col min="11522" max="11522" width="34.7109375" style="16" customWidth="1"/>
    <col min="11523" max="11523" width="11.140625" style="16" customWidth="1"/>
    <col min="11524" max="11524" width="7.7109375" style="16" customWidth="1"/>
    <col min="11525" max="11525" width="9.140625" style="16"/>
    <col min="11526" max="11526" width="8.42578125" style="16" customWidth="1"/>
    <col min="11527" max="11527" width="8.7109375" style="16" customWidth="1"/>
    <col min="11528" max="11769" width="9.140625" style="16"/>
    <col min="11770" max="11770" width="26" style="16" customWidth="1"/>
    <col min="11771" max="11771" width="12.140625" style="16" customWidth="1"/>
    <col min="11772" max="11772" width="8" style="16" customWidth="1"/>
    <col min="11773" max="11773" width="8.85546875" style="16" customWidth="1"/>
    <col min="11774" max="11774" width="8.7109375" style="16" customWidth="1"/>
    <col min="11775" max="11775" width="10.5703125" style="16" customWidth="1"/>
    <col min="11776" max="11776" width="9.140625" style="16"/>
    <col min="11777" max="11777" width="5.140625" style="16" customWidth="1"/>
    <col min="11778" max="11778" width="34.7109375" style="16" customWidth="1"/>
    <col min="11779" max="11779" width="11.140625" style="16" customWidth="1"/>
    <col min="11780" max="11780" width="7.7109375" style="16" customWidth="1"/>
    <col min="11781" max="11781" width="9.140625" style="16"/>
    <col min="11782" max="11782" width="8.42578125" style="16" customWidth="1"/>
    <col min="11783" max="11783" width="8.7109375" style="16" customWidth="1"/>
    <col min="11784" max="12025" width="9.140625" style="16"/>
    <col min="12026" max="12026" width="26" style="16" customWidth="1"/>
    <col min="12027" max="12027" width="12.140625" style="16" customWidth="1"/>
    <col min="12028" max="12028" width="8" style="16" customWidth="1"/>
    <col min="12029" max="12029" width="8.85546875" style="16" customWidth="1"/>
    <col min="12030" max="12030" width="8.7109375" style="16" customWidth="1"/>
    <col min="12031" max="12031" width="10.5703125" style="16" customWidth="1"/>
    <col min="12032" max="12032" width="9.140625" style="16"/>
    <col min="12033" max="12033" width="5.140625" style="16" customWidth="1"/>
    <col min="12034" max="12034" width="34.7109375" style="16" customWidth="1"/>
    <col min="12035" max="12035" width="11.140625" style="16" customWidth="1"/>
    <col min="12036" max="12036" width="7.7109375" style="16" customWidth="1"/>
    <col min="12037" max="12037" width="9.140625" style="16"/>
    <col min="12038" max="12038" width="8.42578125" style="16" customWidth="1"/>
    <col min="12039" max="12039" width="8.7109375" style="16" customWidth="1"/>
    <col min="12040" max="12281" width="9.140625" style="16"/>
    <col min="12282" max="12282" width="26" style="16" customWidth="1"/>
    <col min="12283" max="12283" width="12.140625" style="16" customWidth="1"/>
    <col min="12284" max="12284" width="8" style="16" customWidth="1"/>
    <col min="12285" max="12285" width="8.85546875" style="16" customWidth="1"/>
    <col min="12286" max="12286" width="8.7109375" style="16" customWidth="1"/>
    <col min="12287" max="12287" width="10.5703125" style="16" customWidth="1"/>
    <col min="12288" max="12288" width="9.140625" style="16"/>
    <col min="12289" max="12289" width="5.140625" style="16" customWidth="1"/>
    <col min="12290" max="12290" width="34.7109375" style="16" customWidth="1"/>
    <col min="12291" max="12291" width="11.140625" style="16" customWidth="1"/>
    <col min="12292" max="12292" width="7.7109375" style="16" customWidth="1"/>
    <col min="12293" max="12293" width="9.140625" style="16"/>
    <col min="12294" max="12294" width="8.42578125" style="16" customWidth="1"/>
    <col min="12295" max="12295" width="8.7109375" style="16" customWidth="1"/>
    <col min="12296" max="12537" width="9.140625" style="16"/>
    <col min="12538" max="12538" width="26" style="16" customWidth="1"/>
    <col min="12539" max="12539" width="12.140625" style="16" customWidth="1"/>
    <col min="12540" max="12540" width="8" style="16" customWidth="1"/>
    <col min="12541" max="12541" width="8.85546875" style="16" customWidth="1"/>
    <col min="12542" max="12542" width="8.7109375" style="16" customWidth="1"/>
    <col min="12543" max="12543" width="10.5703125" style="16" customWidth="1"/>
    <col min="12544" max="12544" width="9.140625" style="16"/>
    <col min="12545" max="12545" width="5.140625" style="16" customWidth="1"/>
    <col min="12546" max="12546" width="34.7109375" style="16" customWidth="1"/>
    <col min="12547" max="12547" width="11.140625" style="16" customWidth="1"/>
    <col min="12548" max="12548" width="7.7109375" style="16" customWidth="1"/>
    <col min="12549" max="12549" width="9.140625" style="16"/>
    <col min="12550" max="12550" width="8.42578125" style="16" customWidth="1"/>
    <col min="12551" max="12551" width="8.7109375" style="16" customWidth="1"/>
    <col min="12552" max="12793" width="9.140625" style="16"/>
    <col min="12794" max="12794" width="26" style="16" customWidth="1"/>
    <col min="12795" max="12795" width="12.140625" style="16" customWidth="1"/>
    <col min="12796" max="12796" width="8" style="16" customWidth="1"/>
    <col min="12797" max="12797" width="8.85546875" style="16" customWidth="1"/>
    <col min="12798" max="12798" width="8.7109375" style="16" customWidth="1"/>
    <col min="12799" max="12799" width="10.5703125" style="16" customWidth="1"/>
    <col min="12800" max="12800" width="9.140625" style="16"/>
    <col min="12801" max="12801" width="5.140625" style="16" customWidth="1"/>
    <col min="12802" max="12802" width="34.7109375" style="16" customWidth="1"/>
    <col min="12803" max="12803" width="11.140625" style="16" customWidth="1"/>
    <col min="12804" max="12804" width="7.7109375" style="16" customWidth="1"/>
    <col min="12805" max="12805" width="9.140625" style="16"/>
    <col min="12806" max="12806" width="8.42578125" style="16" customWidth="1"/>
    <col min="12807" max="12807" width="8.7109375" style="16" customWidth="1"/>
    <col min="12808" max="13049" width="9.140625" style="16"/>
    <col min="13050" max="13050" width="26" style="16" customWidth="1"/>
    <col min="13051" max="13051" width="12.140625" style="16" customWidth="1"/>
    <col min="13052" max="13052" width="8" style="16" customWidth="1"/>
    <col min="13053" max="13053" width="8.85546875" style="16" customWidth="1"/>
    <col min="13054" max="13054" width="8.7109375" style="16" customWidth="1"/>
    <col min="13055" max="13055" width="10.5703125" style="16" customWidth="1"/>
    <col min="13056" max="13056" width="9.140625" style="16"/>
    <col min="13057" max="13057" width="5.140625" style="16" customWidth="1"/>
    <col min="13058" max="13058" width="34.7109375" style="16" customWidth="1"/>
    <col min="13059" max="13059" width="11.140625" style="16" customWidth="1"/>
    <col min="13060" max="13060" width="7.7109375" style="16" customWidth="1"/>
    <col min="13061" max="13061" width="9.140625" style="16"/>
    <col min="13062" max="13062" width="8.42578125" style="16" customWidth="1"/>
    <col min="13063" max="13063" width="8.7109375" style="16" customWidth="1"/>
    <col min="13064" max="13305" width="9.140625" style="16"/>
    <col min="13306" max="13306" width="26" style="16" customWidth="1"/>
    <col min="13307" max="13307" width="12.140625" style="16" customWidth="1"/>
    <col min="13308" max="13308" width="8" style="16" customWidth="1"/>
    <col min="13309" max="13309" width="8.85546875" style="16" customWidth="1"/>
    <col min="13310" max="13310" width="8.7109375" style="16" customWidth="1"/>
    <col min="13311" max="13311" width="10.5703125" style="16" customWidth="1"/>
    <col min="13312" max="13312" width="9.140625" style="16"/>
    <col min="13313" max="13313" width="5.140625" style="16" customWidth="1"/>
    <col min="13314" max="13314" width="34.7109375" style="16" customWidth="1"/>
    <col min="13315" max="13315" width="11.140625" style="16" customWidth="1"/>
    <col min="13316" max="13316" width="7.7109375" style="16" customWidth="1"/>
    <col min="13317" max="13317" width="9.140625" style="16"/>
    <col min="13318" max="13318" width="8.42578125" style="16" customWidth="1"/>
    <col min="13319" max="13319" width="8.7109375" style="16" customWidth="1"/>
    <col min="13320" max="13561" width="9.140625" style="16"/>
    <col min="13562" max="13562" width="26" style="16" customWidth="1"/>
    <col min="13563" max="13563" width="12.140625" style="16" customWidth="1"/>
    <col min="13564" max="13564" width="8" style="16" customWidth="1"/>
    <col min="13565" max="13565" width="8.85546875" style="16" customWidth="1"/>
    <col min="13566" max="13566" width="8.7109375" style="16" customWidth="1"/>
    <col min="13567" max="13567" width="10.5703125" style="16" customWidth="1"/>
    <col min="13568" max="13568" width="9.140625" style="16"/>
    <col min="13569" max="13569" width="5.140625" style="16" customWidth="1"/>
    <col min="13570" max="13570" width="34.7109375" style="16" customWidth="1"/>
    <col min="13571" max="13571" width="11.140625" style="16" customWidth="1"/>
    <col min="13572" max="13572" width="7.7109375" style="16" customWidth="1"/>
    <col min="13573" max="13573" width="9.140625" style="16"/>
    <col min="13574" max="13574" width="8.42578125" style="16" customWidth="1"/>
    <col min="13575" max="13575" width="8.7109375" style="16" customWidth="1"/>
    <col min="13576" max="13817" width="9.140625" style="16"/>
    <col min="13818" max="13818" width="26" style="16" customWidth="1"/>
    <col min="13819" max="13819" width="12.140625" style="16" customWidth="1"/>
    <col min="13820" max="13820" width="8" style="16" customWidth="1"/>
    <col min="13821" max="13821" width="8.85546875" style="16" customWidth="1"/>
    <col min="13822" max="13822" width="8.7109375" style="16" customWidth="1"/>
    <col min="13823" max="13823" width="10.5703125" style="16" customWidth="1"/>
    <col min="13824" max="13824" width="9.140625" style="16"/>
    <col min="13825" max="13825" width="5.140625" style="16" customWidth="1"/>
    <col min="13826" max="13826" width="34.7109375" style="16" customWidth="1"/>
    <col min="13827" max="13827" width="11.140625" style="16" customWidth="1"/>
    <col min="13828" max="13828" width="7.7109375" style="16" customWidth="1"/>
    <col min="13829" max="13829" width="9.140625" style="16"/>
    <col min="13830" max="13830" width="8.42578125" style="16" customWidth="1"/>
    <col min="13831" max="13831" width="8.7109375" style="16" customWidth="1"/>
    <col min="13832" max="14073" width="9.140625" style="16"/>
    <col min="14074" max="14074" width="26" style="16" customWidth="1"/>
    <col min="14075" max="14075" width="12.140625" style="16" customWidth="1"/>
    <col min="14076" max="14076" width="8" style="16" customWidth="1"/>
    <col min="14077" max="14077" width="8.85546875" style="16" customWidth="1"/>
    <col min="14078" max="14078" width="8.7109375" style="16" customWidth="1"/>
    <col min="14079" max="14079" width="10.5703125" style="16" customWidth="1"/>
    <col min="14080" max="14080" width="9.140625" style="16"/>
    <col min="14081" max="14081" width="5.140625" style="16" customWidth="1"/>
    <col min="14082" max="14082" width="34.7109375" style="16" customWidth="1"/>
    <col min="14083" max="14083" width="11.140625" style="16" customWidth="1"/>
    <col min="14084" max="14084" width="7.7109375" style="16" customWidth="1"/>
    <col min="14085" max="14085" width="9.140625" style="16"/>
    <col min="14086" max="14086" width="8.42578125" style="16" customWidth="1"/>
    <col min="14087" max="14087" width="8.7109375" style="16" customWidth="1"/>
    <col min="14088" max="14329" width="9.140625" style="16"/>
    <col min="14330" max="14330" width="26" style="16" customWidth="1"/>
    <col min="14331" max="14331" width="12.140625" style="16" customWidth="1"/>
    <col min="14332" max="14332" width="8" style="16" customWidth="1"/>
    <col min="14333" max="14333" width="8.85546875" style="16" customWidth="1"/>
    <col min="14334" max="14334" width="8.7109375" style="16" customWidth="1"/>
    <col min="14335" max="14335" width="10.5703125" style="16" customWidth="1"/>
    <col min="14336" max="14336" width="9.140625" style="16"/>
    <col min="14337" max="14337" width="5.140625" style="16" customWidth="1"/>
    <col min="14338" max="14338" width="34.7109375" style="16" customWidth="1"/>
    <col min="14339" max="14339" width="11.140625" style="16" customWidth="1"/>
    <col min="14340" max="14340" width="7.7109375" style="16" customWidth="1"/>
    <col min="14341" max="14341" width="9.140625" style="16"/>
    <col min="14342" max="14342" width="8.42578125" style="16" customWidth="1"/>
    <col min="14343" max="14343" width="8.7109375" style="16" customWidth="1"/>
    <col min="14344" max="14585" width="9.140625" style="16"/>
    <col min="14586" max="14586" width="26" style="16" customWidth="1"/>
    <col min="14587" max="14587" width="12.140625" style="16" customWidth="1"/>
    <col min="14588" max="14588" width="8" style="16" customWidth="1"/>
    <col min="14589" max="14589" width="8.85546875" style="16" customWidth="1"/>
    <col min="14590" max="14590" width="8.7109375" style="16" customWidth="1"/>
    <col min="14591" max="14591" width="10.5703125" style="16" customWidth="1"/>
    <col min="14592" max="14592" width="9.140625" style="16"/>
    <col min="14593" max="14593" width="5.140625" style="16" customWidth="1"/>
    <col min="14594" max="14594" width="34.7109375" style="16" customWidth="1"/>
    <col min="14595" max="14595" width="11.140625" style="16" customWidth="1"/>
    <col min="14596" max="14596" width="7.7109375" style="16" customWidth="1"/>
    <col min="14597" max="14597" width="9.140625" style="16"/>
    <col min="14598" max="14598" width="8.42578125" style="16" customWidth="1"/>
    <col min="14599" max="14599" width="8.7109375" style="16" customWidth="1"/>
    <col min="14600" max="14841" width="9.140625" style="16"/>
    <col min="14842" max="14842" width="26" style="16" customWidth="1"/>
    <col min="14843" max="14843" width="12.140625" style="16" customWidth="1"/>
    <col min="14844" max="14844" width="8" style="16" customWidth="1"/>
    <col min="14845" max="14845" width="8.85546875" style="16" customWidth="1"/>
    <col min="14846" max="14846" width="8.7109375" style="16" customWidth="1"/>
    <col min="14847" max="14847" width="10.5703125" style="16" customWidth="1"/>
    <col min="14848" max="14848" width="9.140625" style="16"/>
    <col min="14849" max="14849" width="5.140625" style="16" customWidth="1"/>
    <col min="14850" max="14850" width="34.7109375" style="16" customWidth="1"/>
    <col min="14851" max="14851" width="11.140625" style="16" customWidth="1"/>
    <col min="14852" max="14852" width="7.7109375" style="16" customWidth="1"/>
    <col min="14853" max="14853" width="9.140625" style="16"/>
    <col min="14854" max="14854" width="8.42578125" style="16" customWidth="1"/>
    <col min="14855" max="14855" width="8.7109375" style="16" customWidth="1"/>
    <col min="14856" max="15097" width="9.140625" style="16"/>
    <col min="15098" max="15098" width="26" style="16" customWidth="1"/>
    <col min="15099" max="15099" width="12.140625" style="16" customWidth="1"/>
    <col min="15100" max="15100" width="8" style="16" customWidth="1"/>
    <col min="15101" max="15101" width="8.85546875" style="16" customWidth="1"/>
    <col min="15102" max="15102" width="8.7109375" style="16" customWidth="1"/>
    <col min="15103" max="15103" width="10.5703125" style="16" customWidth="1"/>
    <col min="15104" max="15104" width="9.140625" style="16"/>
    <col min="15105" max="15105" width="5.140625" style="16" customWidth="1"/>
    <col min="15106" max="15106" width="34.7109375" style="16" customWidth="1"/>
    <col min="15107" max="15107" width="11.140625" style="16" customWidth="1"/>
    <col min="15108" max="15108" width="7.7109375" style="16" customWidth="1"/>
    <col min="15109" max="15109" width="9.140625" style="16"/>
    <col min="15110" max="15110" width="8.42578125" style="16" customWidth="1"/>
    <col min="15111" max="15111" width="8.7109375" style="16" customWidth="1"/>
    <col min="15112" max="15353" width="9.140625" style="16"/>
    <col min="15354" max="15354" width="26" style="16" customWidth="1"/>
    <col min="15355" max="15355" width="12.140625" style="16" customWidth="1"/>
    <col min="15356" max="15356" width="8" style="16" customWidth="1"/>
    <col min="15357" max="15357" width="8.85546875" style="16" customWidth="1"/>
    <col min="15358" max="15358" width="8.7109375" style="16" customWidth="1"/>
    <col min="15359" max="15359" width="10.5703125" style="16" customWidth="1"/>
    <col min="15360" max="15360" width="9.140625" style="16"/>
    <col min="15361" max="15361" width="5.140625" style="16" customWidth="1"/>
    <col min="15362" max="15362" width="34.7109375" style="16" customWidth="1"/>
    <col min="15363" max="15363" width="11.140625" style="16" customWidth="1"/>
    <col min="15364" max="15364" width="7.7109375" style="16" customWidth="1"/>
    <col min="15365" max="15365" width="9.140625" style="16"/>
    <col min="15366" max="15366" width="8.42578125" style="16" customWidth="1"/>
    <col min="15367" max="15367" width="8.7109375" style="16" customWidth="1"/>
    <col min="15368" max="15609" width="9.140625" style="16"/>
    <col min="15610" max="15610" width="26" style="16" customWidth="1"/>
    <col min="15611" max="15611" width="12.140625" style="16" customWidth="1"/>
    <col min="15612" max="15612" width="8" style="16" customWidth="1"/>
    <col min="15613" max="15613" width="8.85546875" style="16" customWidth="1"/>
    <col min="15614" max="15614" width="8.7109375" style="16" customWidth="1"/>
    <col min="15615" max="15615" width="10.5703125" style="16" customWidth="1"/>
    <col min="15616" max="15616" width="9.140625" style="16"/>
    <col min="15617" max="15617" width="5.140625" style="16" customWidth="1"/>
    <col min="15618" max="15618" width="34.7109375" style="16" customWidth="1"/>
    <col min="15619" max="15619" width="11.140625" style="16" customWidth="1"/>
    <col min="15620" max="15620" width="7.7109375" style="16" customWidth="1"/>
    <col min="15621" max="15621" width="9.140625" style="16"/>
    <col min="15622" max="15622" width="8.42578125" style="16" customWidth="1"/>
    <col min="15623" max="15623" width="8.7109375" style="16" customWidth="1"/>
    <col min="15624" max="15865" width="9.140625" style="16"/>
    <col min="15866" max="15866" width="26" style="16" customWidth="1"/>
    <col min="15867" max="15867" width="12.140625" style="16" customWidth="1"/>
    <col min="15868" max="15868" width="8" style="16" customWidth="1"/>
    <col min="15869" max="15869" width="8.85546875" style="16" customWidth="1"/>
    <col min="15870" max="15870" width="8.7109375" style="16" customWidth="1"/>
    <col min="15871" max="15871" width="10.5703125" style="16" customWidth="1"/>
    <col min="15872" max="15872" width="9.140625" style="16"/>
    <col min="15873" max="15873" width="5.140625" style="16" customWidth="1"/>
    <col min="15874" max="15874" width="34.7109375" style="16" customWidth="1"/>
    <col min="15875" max="15875" width="11.140625" style="16" customWidth="1"/>
    <col min="15876" max="15876" width="7.7109375" style="16" customWidth="1"/>
    <col min="15877" max="15877" width="9.140625" style="16"/>
    <col min="15878" max="15878" width="8.42578125" style="16" customWidth="1"/>
    <col min="15879" max="15879" width="8.7109375" style="16" customWidth="1"/>
    <col min="15880" max="16121" width="9.140625" style="16"/>
    <col min="16122" max="16122" width="26" style="16" customWidth="1"/>
    <col min="16123" max="16123" width="12.140625" style="16" customWidth="1"/>
    <col min="16124" max="16124" width="8" style="16" customWidth="1"/>
    <col min="16125" max="16125" width="8.85546875" style="16" customWidth="1"/>
    <col min="16126" max="16126" width="8.7109375" style="16" customWidth="1"/>
    <col min="16127" max="16127" width="10.5703125" style="16" customWidth="1"/>
    <col min="16128" max="16128" width="9.140625" style="16"/>
    <col min="16129" max="16129" width="5.140625" style="16" customWidth="1"/>
    <col min="16130" max="16130" width="34.7109375" style="16" customWidth="1"/>
    <col min="16131" max="16131" width="11.140625" style="16" customWidth="1"/>
    <col min="16132" max="16132" width="7.7109375" style="16" customWidth="1"/>
    <col min="16133" max="16133" width="9.140625" style="16"/>
    <col min="16134" max="16134" width="8.42578125" style="16" customWidth="1"/>
    <col min="16135" max="16135" width="8.7109375" style="16" customWidth="1"/>
    <col min="16136" max="16384" width="9.140625" style="16"/>
  </cols>
  <sheetData>
    <row r="1" spans="1:7" ht="15" x14ac:dyDescent="0.25">
      <c r="A1" s="27" t="s">
        <v>2</v>
      </c>
      <c r="B1" s="27"/>
      <c r="C1" s="39"/>
      <c r="D1" s="39"/>
      <c r="E1" s="39"/>
      <c r="F1" s="39"/>
    </row>
    <row r="2" spans="1:7" ht="15" x14ac:dyDescent="0.25">
      <c r="A2" s="39"/>
      <c r="B2" s="39" t="s">
        <v>33</v>
      </c>
      <c r="C2" s="27" t="s">
        <v>27</v>
      </c>
      <c r="D2" s="27" t="s">
        <v>28</v>
      </c>
      <c r="E2" s="27" t="s">
        <v>29</v>
      </c>
      <c r="F2" s="27" t="s">
        <v>29</v>
      </c>
    </row>
    <row r="3" spans="1:7" ht="15" x14ac:dyDescent="0.25">
      <c r="A3" s="39" t="str">
        <f>'Tabell 1.5'!A3</f>
        <v>Salgspris</v>
      </c>
      <c r="B3" s="39" t="s">
        <v>38</v>
      </c>
      <c r="C3" s="39"/>
      <c r="D3" s="39"/>
      <c r="E3" s="39"/>
      <c r="F3" s="40">
        <f>'Tabell 1.5'!F3</f>
        <v>220</v>
      </c>
    </row>
    <row r="4" spans="1:7" ht="15" x14ac:dyDescent="0.25">
      <c r="A4" s="39" t="str">
        <f>'Tabell 1.5'!A4</f>
        <v>Råmaterialer</v>
      </c>
      <c r="B4" s="39" t="s">
        <v>35</v>
      </c>
      <c r="C4" s="40">
        <f>'Tabell 1.5'!C4</f>
        <v>1.1000000000000001</v>
      </c>
      <c r="D4" s="40">
        <f>'Tabell 1.5'!D4</f>
        <v>90</v>
      </c>
      <c r="E4" s="40">
        <f>'Tabell 1.5'!E4</f>
        <v>99.000000000000014</v>
      </c>
      <c r="F4" s="40"/>
    </row>
    <row r="5" spans="1:7" ht="15" x14ac:dyDescent="0.25">
      <c r="A5" s="39" t="str">
        <f>'Tabell 1.5'!A5</f>
        <v>Produksjonslønn</v>
      </c>
      <c r="B5" s="39" t="s">
        <v>36</v>
      </c>
      <c r="C5" s="40">
        <f>'Tabell 1.5'!C5</f>
        <v>5</v>
      </c>
      <c r="D5" s="40">
        <f>'Tabell 1.5'!D5</f>
        <v>6</v>
      </c>
      <c r="E5" s="40">
        <f>'Tabell 1.5'!E5</f>
        <v>30</v>
      </c>
      <c r="F5" s="40"/>
    </row>
    <row r="6" spans="1:7" ht="15" x14ac:dyDescent="0.25">
      <c r="A6" s="39" t="str">
        <f>'Tabell 1.5'!A6</f>
        <v>Frakt</v>
      </c>
      <c r="B6" s="39"/>
      <c r="C6" s="40"/>
      <c r="D6" s="40"/>
      <c r="E6" s="40">
        <f>'Tabell 1.5'!E6</f>
        <v>15</v>
      </c>
      <c r="F6" s="40"/>
    </row>
    <row r="7" spans="1:7" ht="15" x14ac:dyDescent="0.25">
      <c r="A7" s="39" t="str">
        <f>'Tabell 1.5'!A7</f>
        <v>Sum variable enhetskostnader</v>
      </c>
      <c r="B7" s="40" t="str">
        <f>'Tabell 1.5'!B8</f>
        <v>kroner/kilo garn</v>
      </c>
      <c r="C7" s="39"/>
      <c r="D7" s="40"/>
      <c r="E7" s="40">
        <f>'Tabell 1.5'!E7</f>
        <v>144</v>
      </c>
      <c r="F7" s="40"/>
    </row>
    <row r="8" spans="1:7" ht="15" x14ac:dyDescent="0.25">
      <c r="A8" s="39" t="str">
        <f>'Tabell 1.5'!A9</f>
        <v>Salgsvolum</v>
      </c>
      <c r="B8" s="39" t="str">
        <f>'Tabell 1.5'!B9</f>
        <v>kilo garn</v>
      </c>
      <c r="C8" s="39"/>
      <c r="D8" s="39"/>
      <c r="E8" s="41">
        <f>'Tabell 1.5'!F9</f>
        <v>10000</v>
      </c>
      <c r="F8" s="40"/>
    </row>
    <row r="9" spans="1:7" ht="15" x14ac:dyDescent="0.25">
      <c r="A9" s="39" t="str">
        <f>'Tabell 1.5'!A11</f>
        <v xml:space="preserve">Faste kostnader </v>
      </c>
      <c r="B9" s="39" t="str">
        <f>'Tabell 1.5'!B10</f>
        <v>tusen kroner</v>
      </c>
      <c r="C9" s="39"/>
      <c r="D9" s="39"/>
      <c r="E9" s="41">
        <f>'Tabell 1.5'!F11</f>
        <v>600</v>
      </c>
      <c r="F9" s="40"/>
    </row>
    <row r="10" spans="1:7" ht="15" x14ac:dyDescent="0.25">
      <c r="A10" s="42" t="s">
        <v>14</v>
      </c>
      <c r="B10" s="39" t="str">
        <f>'Tabell 1.5'!B8</f>
        <v>kroner/kilo garn</v>
      </c>
      <c r="C10" s="39"/>
      <c r="D10" s="39"/>
      <c r="E10" s="40">
        <f>E9/E8*1000</f>
        <v>60</v>
      </c>
      <c r="F10" s="40"/>
    </row>
    <row r="11" spans="1:7" ht="15" x14ac:dyDescent="0.25">
      <c r="A11" s="42" t="s">
        <v>25</v>
      </c>
      <c r="B11" s="39" t="s">
        <v>30</v>
      </c>
      <c r="C11" s="39"/>
      <c r="D11" s="39"/>
      <c r="E11" s="43">
        <f>E7+E10</f>
        <v>204</v>
      </c>
      <c r="F11" s="40">
        <f>E11</f>
        <v>204</v>
      </c>
    </row>
    <row r="12" spans="1:7" ht="15" x14ac:dyDescent="0.25">
      <c r="A12" s="42" t="s">
        <v>40</v>
      </c>
      <c r="B12" s="39" t="str">
        <f>B11</f>
        <v>kr/kilo garn</v>
      </c>
      <c r="C12" s="39"/>
      <c r="D12" s="39"/>
      <c r="E12" s="44"/>
      <c r="F12" s="40">
        <f>F3-F11</f>
        <v>16</v>
      </c>
    </row>
    <row r="13" spans="1:7" ht="15" x14ac:dyDescent="0.25">
      <c r="A13" s="39" t="s">
        <v>16</v>
      </c>
      <c r="B13" s="39" t="str">
        <f>B9</f>
        <v>tusen kroner</v>
      </c>
      <c r="C13" s="39"/>
      <c r="D13" s="39"/>
      <c r="E13" s="39"/>
      <c r="F13" s="45">
        <f>E8*F12/1000</f>
        <v>160</v>
      </c>
    </row>
    <row r="14" spans="1:7" x14ac:dyDescent="0.2">
      <c r="A14" s="19"/>
      <c r="B14" s="19"/>
      <c r="F14" s="18"/>
    </row>
    <row r="15" spans="1:7" x14ac:dyDescent="0.2">
      <c r="F15" s="22"/>
    </row>
    <row r="16" spans="1:7" hidden="1" outlineLevel="1" x14ac:dyDescent="0.2">
      <c r="A16" s="16" t="e">
        <f>#REF!</f>
        <v>#REF!</v>
      </c>
      <c r="C16" s="23">
        <v>1000</v>
      </c>
      <c r="D16" s="23" t="e">
        <f>#REF!</f>
        <v>#REF!</v>
      </c>
      <c r="E16" s="23" t="e">
        <f>#REF!</f>
        <v>#REF!</v>
      </c>
      <c r="F16" s="23" t="e">
        <f>#REF!</f>
        <v>#REF!</v>
      </c>
      <c r="G16" s="23" t="e">
        <f>#REF!</f>
        <v>#REF!</v>
      </c>
    </row>
    <row r="17" spans="1:7" hidden="1" outlineLevel="1" x14ac:dyDescent="0.2">
      <c r="A17" s="24" t="s">
        <v>12</v>
      </c>
      <c r="B17" s="24"/>
      <c r="C17" s="23">
        <f>$E$7</f>
        <v>144</v>
      </c>
      <c r="D17" s="23">
        <f>$E$7</f>
        <v>144</v>
      </c>
      <c r="E17" s="23">
        <f>$E$7</f>
        <v>144</v>
      </c>
      <c r="F17" s="23">
        <f>$E$7</f>
        <v>144</v>
      </c>
      <c r="G17" s="23">
        <f>$E$7</f>
        <v>144</v>
      </c>
    </row>
    <row r="18" spans="1:7" hidden="1" outlineLevel="1" x14ac:dyDescent="0.2">
      <c r="A18" s="16" t="s">
        <v>13</v>
      </c>
      <c r="C18" s="20">
        <f>C17+$E$9*1000/C16</f>
        <v>744</v>
      </c>
      <c r="D18" s="20" t="e">
        <f>D17+$E$9*1000/D16</f>
        <v>#REF!</v>
      </c>
      <c r="E18" s="20" t="e">
        <f>E17+$E$9*1000/E16</f>
        <v>#REF!</v>
      </c>
      <c r="F18" s="20" t="e">
        <f>F17+$E$9*1000/F16</f>
        <v>#REF!</v>
      </c>
      <c r="G18" s="20" t="e">
        <f>G17+$E$9*1000/G16</f>
        <v>#REF!</v>
      </c>
    </row>
    <row r="19" spans="1:7" hidden="1" outlineLevel="1" x14ac:dyDescent="0.2"/>
    <row r="20" spans="1:7" ht="11.25" hidden="1" customHeight="1" outlineLevel="1" x14ac:dyDescent="0.2"/>
    <row r="21" spans="1:7" hidden="1" outlineLevel="1" x14ac:dyDescent="0.2">
      <c r="C21" s="17"/>
    </row>
    <row r="22" spans="1:7" hidden="1" outlineLevel="1" x14ac:dyDescent="0.2"/>
    <row r="23" spans="1:7" hidden="1" outlineLevel="1" x14ac:dyDescent="0.2"/>
    <row r="24" spans="1:7" hidden="1" outlineLevel="1" x14ac:dyDescent="0.2"/>
    <row r="25" spans="1:7" hidden="1" outlineLevel="1" x14ac:dyDescent="0.2"/>
    <row r="26" spans="1:7" hidden="1" outlineLevel="1" x14ac:dyDescent="0.2">
      <c r="C26" s="21"/>
      <c r="D26" s="21"/>
      <c r="E26" s="21"/>
      <c r="F26" s="21"/>
      <c r="G26" s="21"/>
    </row>
    <row r="27" spans="1:7" hidden="1" outlineLevel="1" x14ac:dyDescent="0.2">
      <c r="C27" s="20"/>
      <c r="D27" s="20"/>
      <c r="E27" s="20"/>
      <c r="F27" s="20"/>
      <c r="G27" s="20"/>
    </row>
    <row r="28" spans="1:7" hidden="1" outlineLevel="1" x14ac:dyDescent="0.2"/>
    <row r="29" spans="1:7" hidden="1" outlineLevel="1" x14ac:dyDescent="0.2"/>
    <row r="30" spans="1:7" hidden="1" outlineLevel="1" x14ac:dyDescent="0.2"/>
    <row r="31" spans="1:7" hidden="1" outlineLevel="1" x14ac:dyDescent="0.2"/>
    <row r="32" spans="1:7" hidden="1" outlineLevel="1" x14ac:dyDescent="0.2"/>
    <row r="33" spans="1:2" hidden="1" outlineLevel="1" x14ac:dyDescent="0.2"/>
    <row r="34" spans="1:2" hidden="1" outlineLevel="1" x14ac:dyDescent="0.2"/>
    <row r="35" spans="1:2" hidden="1" outlineLevel="1" x14ac:dyDescent="0.2">
      <c r="A35" s="23"/>
      <c r="B35" s="23"/>
    </row>
    <row r="36" spans="1:2" hidden="1" outlineLevel="1" x14ac:dyDescent="0.2"/>
    <row r="37" spans="1:2" hidden="1" outlineLevel="1" x14ac:dyDescent="0.2"/>
    <row r="38" spans="1:2" hidden="1" outlineLevel="1" x14ac:dyDescent="0.2"/>
    <row r="39" spans="1:2" hidden="1" outlineLevel="1" x14ac:dyDescent="0.2"/>
    <row r="40" spans="1:2" hidden="1" outlineLevel="1" x14ac:dyDescent="0.2"/>
    <row r="41" spans="1:2" hidden="1" outlineLevel="1" x14ac:dyDescent="0.2"/>
    <row r="42" spans="1:2" collapsed="1" x14ac:dyDescent="0.2"/>
    <row r="53" spans="1:3" x14ac:dyDescent="0.2">
      <c r="A53" s="23"/>
      <c r="B53" s="23"/>
      <c r="C53" s="23"/>
    </row>
  </sheetData>
  <printOptions gridLines="1"/>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1"/>
  <sheetViews>
    <sheetView zoomScaleNormal="100" workbookViewId="0"/>
  </sheetViews>
  <sheetFormatPr baseColWidth="10" defaultColWidth="8.85546875" defaultRowHeight="12.75" x14ac:dyDescent="0.2"/>
  <cols>
    <col min="1" max="1" width="24.85546875" customWidth="1"/>
    <col min="2" max="5" width="8.42578125" customWidth="1"/>
    <col min="6" max="6" width="8.85546875" customWidth="1"/>
    <col min="7" max="8" width="8.42578125" customWidth="1"/>
  </cols>
  <sheetData>
    <row r="1" spans="1:11" ht="17.25" customHeight="1" x14ac:dyDescent="0.25">
      <c r="A1" s="27" t="s">
        <v>2</v>
      </c>
      <c r="B1" s="27"/>
      <c r="C1" s="27"/>
      <c r="D1" s="27"/>
      <c r="E1" s="27"/>
      <c r="F1" s="27"/>
      <c r="G1" s="27"/>
      <c r="H1" s="27"/>
      <c r="I1" s="27"/>
      <c r="J1" s="27"/>
    </row>
    <row r="2" spans="1:11" ht="15" x14ac:dyDescent="0.25">
      <c r="A2" s="27"/>
      <c r="B2" s="56" t="s">
        <v>0</v>
      </c>
      <c r="C2" s="56"/>
      <c r="D2" s="56"/>
      <c r="E2" s="56"/>
      <c r="F2" s="56"/>
      <c r="G2" s="56"/>
      <c r="H2" s="56"/>
      <c r="I2" s="27"/>
      <c r="J2" s="27"/>
    </row>
    <row r="3" spans="1:11" ht="15" x14ac:dyDescent="0.25">
      <c r="A3" s="27"/>
      <c r="B3" s="28">
        <v>2019</v>
      </c>
      <c r="C3" s="27">
        <f>B3+1</f>
        <v>2020</v>
      </c>
      <c r="D3" s="27">
        <f t="shared" ref="D3:H3" si="0">C3+1</f>
        <v>2021</v>
      </c>
      <c r="E3" s="27">
        <f t="shared" si="0"/>
        <v>2022</v>
      </c>
      <c r="F3" s="27">
        <f t="shared" si="0"/>
        <v>2023</v>
      </c>
      <c r="G3" s="27">
        <f t="shared" si="0"/>
        <v>2024</v>
      </c>
      <c r="H3" s="27">
        <f t="shared" si="0"/>
        <v>2025</v>
      </c>
      <c r="I3" s="27"/>
      <c r="J3" s="27"/>
    </row>
    <row r="4" spans="1:11" ht="15" x14ac:dyDescent="0.25">
      <c r="A4" s="29" t="s">
        <v>19</v>
      </c>
      <c r="B4" s="30">
        <v>-10000</v>
      </c>
      <c r="C4" s="30">
        <v>2000</v>
      </c>
      <c r="D4" s="30">
        <v>3000</v>
      </c>
      <c r="E4" s="30">
        <v>4000</v>
      </c>
      <c r="F4" s="30">
        <v>2500</v>
      </c>
      <c r="G4" s="30">
        <v>1500</v>
      </c>
      <c r="H4" s="30">
        <v>1500</v>
      </c>
      <c r="I4" s="46"/>
      <c r="J4" s="27"/>
    </row>
    <row r="5" spans="1:11" ht="12.75" customHeight="1" x14ac:dyDescent="0.25">
      <c r="A5" s="31"/>
      <c r="B5" s="30"/>
      <c r="C5" s="30"/>
      <c r="D5" s="30"/>
      <c r="E5" s="30"/>
      <c r="F5" s="30"/>
      <c r="G5" s="30"/>
      <c r="H5" s="30"/>
      <c r="I5" s="46"/>
      <c r="J5" s="27"/>
    </row>
    <row r="6" spans="1:11" ht="15" x14ac:dyDescent="0.25">
      <c r="A6" s="27"/>
      <c r="B6" s="56" t="s">
        <v>1</v>
      </c>
      <c r="C6" s="56"/>
      <c r="D6" s="56"/>
      <c r="E6" s="56"/>
      <c r="F6" s="56"/>
      <c r="G6" s="56"/>
      <c r="H6" s="56"/>
      <c r="I6" s="27"/>
      <c r="J6" s="27"/>
    </row>
    <row r="7" spans="1:11" ht="15" x14ac:dyDescent="0.25">
      <c r="A7" s="27"/>
      <c r="B7" s="32">
        <v>0</v>
      </c>
      <c r="C7" s="32">
        <v>0.05</v>
      </c>
      <c r="D7" s="33">
        <f>C7+$C$7</f>
        <v>0.1</v>
      </c>
      <c r="E7" s="33">
        <f t="shared" ref="E7:H7" si="1">D7+$C$7</f>
        <v>0.15000000000000002</v>
      </c>
      <c r="F7" s="33">
        <f t="shared" si="1"/>
        <v>0.2</v>
      </c>
      <c r="G7" s="33">
        <f t="shared" si="1"/>
        <v>0.25</v>
      </c>
      <c r="H7" s="33">
        <f t="shared" si="1"/>
        <v>0.3</v>
      </c>
      <c r="I7" s="27"/>
      <c r="J7" s="27"/>
    </row>
    <row r="8" spans="1:11" ht="15" x14ac:dyDescent="0.25">
      <c r="A8" s="29" t="s">
        <v>18</v>
      </c>
      <c r="B8" s="34">
        <f>NPV(B7,$B4:$H$4)*(1+B7)</f>
        <v>4500</v>
      </c>
      <c r="C8" s="34">
        <f>NPV(C7,$B4:$H$4)*(1+C7)</f>
        <v>2432.5692658992921</v>
      </c>
      <c r="D8" s="34">
        <f>NPV(D7,$B4:$H$4)*(1+D7)</f>
        <v>788.40638284540887</v>
      </c>
      <c r="E8" s="34">
        <f>NPV(E7,$B4:$H$4)*(1+E7)</f>
        <v>-538.73402280172604</v>
      </c>
      <c r="F8" s="34">
        <f>NPV(F7,$B4:$H$4)*(1+F7)</f>
        <v>-1624.3891460905347</v>
      </c>
      <c r="G8" s="34">
        <f>NPV(G7,$B4:$H$4)*(1+G7)</f>
        <v>-2523.2640000000001</v>
      </c>
      <c r="H8" s="34">
        <f>NPV(H7,$B4:$H$4)*(1+H7)</f>
        <v>-3275.6485703080452</v>
      </c>
      <c r="I8" s="27"/>
      <c r="J8" s="27"/>
    </row>
    <row r="9" spans="1:11" ht="15" x14ac:dyDescent="0.25">
      <c r="A9" s="29"/>
      <c r="B9" s="34"/>
      <c r="C9" s="34"/>
      <c r="D9" s="34"/>
      <c r="E9" s="34"/>
      <c r="F9" s="34"/>
      <c r="G9" s="34"/>
      <c r="H9" s="34"/>
      <c r="I9" s="27"/>
      <c r="J9" s="27"/>
    </row>
    <row r="10" spans="1:11" ht="15" x14ac:dyDescent="0.25">
      <c r="A10" s="29"/>
      <c r="B10" s="34"/>
      <c r="C10" s="34"/>
      <c r="D10" s="34"/>
      <c r="E10" s="34"/>
      <c r="F10" s="34"/>
      <c r="G10" s="34"/>
      <c r="H10" s="34"/>
      <c r="I10" s="27"/>
      <c r="J10" s="27"/>
    </row>
    <row r="11" spans="1:11" ht="15" x14ac:dyDescent="0.25">
      <c r="A11" s="27"/>
      <c r="B11" s="27"/>
      <c r="C11" s="27"/>
      <c r="D11" s="27"/>
      <c r="E11" s="27"/>
      <c r="F11" s="27"/>
      <c r="G11" s="27"/>
      <c r="H11" s="27"/>
      <c r="I11" s="27"/>
      <c r="J11" s="27"/>
    </row>
    <row r="12" spans="1:11" ht="15" x14ac:dyDescent="0.25">
      <c r="A12" s="27"/>
      <c r="B12" s="27"/>
      <c r="C12" s="27"/>
      <c r="D12" s="27"/>
      <c r="E12" s="27"/>
      <c r="F12" s="27"/>
      <c r="G12" s="27"/>
      <c r="H12" s="27"/>
      <c r="I12" s="27"/>
      <c r="J12" s="27"/>
      <c r="K12" s="13"/>
    </row>
    <row r="13" spans="1:11" ht="15" x14ac:dyDescent="0.25">
      <c r="A13" s="27"/>
      <c r="B13" s="27"/>
      <c r="C13" s="27"/>
      <c r="D13" s="27"/>
      <c r="E13" s="27"/>
      <c r="F13" s="27"/>
      <c r="G13" s="27"/>
      <c r="H13" s="27"/>
      <c r="I13" s="27"/>
      <c r="J13" s="27"/>
    </row>
    <row r="14" spans="1:11" ht="15" x14ac:dyDescent="0.25">
      <c r="A14" s="27"/>
      <c r="B14" s="27"/>
      <c r="C14" s="27"/>
      <c r="D14" s="27"/>
      <c r="E14" s="27"/>
      <c r="F14" s="27"/>
      <c r="G14" s="27"/>
      <c r="H14" s="27"/>
      <c r="I14" s="27"/>
      <c r="J14" s="27"/>
    </row>
    <row r="15" spans="1:11" ht="15" x14ac:dyDescent="0.25">
      <c r="A15" s="27"/>
      <c r="B15" s="27"/>
      <c r="C15" s="27"/>
      <c r="D15" s="27"/>
      <c r="E15" s="27"/>
      <c r="F15" s="27"/>
      <c r="G15" s="27"/>
      <c r="H15" s="27"/>
      <c r="I15" s="27"/>
      <c r="J15" s="27"/>
    </row>
    <row r="16" spans="1:11" ht="15" x14ac:dyDescent="0.25">
      <c r="A16" s="27"/>
      <c r="B16" s="27"/>
      <c r="C16" s="27"/>
      <c r="D16" s="27"/>
      <c r="E16" s="27"/>
      <c r="F16" s="27"/>
      <c r="G16" s="27"/>
      <c r="H16" s="27"/>
      <c r="I16" s="27"/>
      <c r="J16" s="27"/>
    </row>
    <row r="17" spans="1:10" ht="15" x14ac:dyDescent="0.25">
      <c r="A17" s="27"/>
      <c r="B17" s="27"/>
      <c r="C17" s="27"/>
      <c r="D17" s="27"/>
      <c r="E17" s="27"/>
      <c r="F17" s="27"/>
      <c r="G17" s="27"/>
      <c r="H17" s="27"/>
      <c r="I17" s="27"/>
      <c r="J17" s="27"/>
    </row>
    <row r="18" spans="1:10" ht="15" x14ac:dyDescent="0.25">
      <c r="A18" s="27"/>
      <c r="B18" s="27"/>
      <c r="C18" s="27"/>
      <c r="D18" s="27"/>
      <c r="E18" s="27"/>
      <c r="F18" s="27"/>
      <c r="G18" s="27"/>
      <c r="H18" s="27"/>
      <c r="I18" s="27"/>
      <c r="J18" s="27"/>
    </row>
    <row r="19" spans="1:10" ht="15" x14ac:dyDescent="0.25">
      <c r="A19" s="27"/>
      <c r="B19" s="27"/>
      <c r="C19" s="27"/>
      <c r="D19" s="27"/>
      <c r="E19" s="27"/>
      <c r="F19" s="27"/>
      <c r="G19" s="27"/>
      <c r="H19" s="27"/>
      <c r="I19" s="27"/>
      <c r="J19" s="27"/>
    </row>
    <row r="20" spans="1:10" ht="15" x14ac:dyDescent="0.25">
      <c r="A20" s="27"/>
      <c r="B20" s="27"/>
      <c r="C20" s="27"/>
      <c r="D20" s="27"/>
      <c r="E20" s="27"/>
      <c r="F20" s="27"/>
      <c r="G20" s="27"/>
      <c r="H20" s="27"/>
      <c r="I20" s="27"/>
      <c r="J20" s="27"/>
    </row>
    <row r="21" spans="1:10" ht="15" x14ac:dyDescent="0.25">
      <c r="A21" s="27"/>
      <c r="B21" s="27"/>
      <c r="C21" s="27"/>
      <c r="D21" s="27"/>
      <c r="E21" s="27"/>
      <c r="F21" s="27"/>
      <c r="G21" s="27"/>
      <c r="H21" s="27"/>
      <c r="I21" s="27"/>
      <c r="J21" s="27"/>
    </row>
    <row r="22" spans="1:10" ht="15" x14ac:dyDescent="0.25">
      <c r="A22" s="27"/>
      <c r="B22" s="27"/>
      <c r="C22" s="27"/>
      <c r="D22" s="27"/>
      <c r="E22" s="27"/>
      <c r="F22" s="27"/>
      <c r="G22" s="27"/>
      <c r="H22" s="27"/>
      <c r="I22" s="27"/>
      <c r="J22" s="27"/>
    </row>
    <row r="23" spans="1:10" ht="15" x14ac:dyDescent="0.25">
      <c r="A23" s="27"/>
      <c r="B23" s="41">
        <f t="shared" ref="B23:G23" si="2">C7*100</f>
        <v>5</v>
      </c>
      <c r="C23" s="41">
        <f t="shared" si="2"/>
        <v>10</v>
      </c>
      <c r="D23" s="41">
        <f t="shared" si="2"/>
        <v>15.000000000000002</v>
      </c>
      <c r="E23" s="41">
        <f t="shared" si="2"/>
        <v>20</v>
      </c>
      <c r="F23" s="41">
        <f t="shared" si="2"/>
        <v>25</v>
      </c>
      <c r="G23" s="41">
        <f t="shared" si="2"/>
        <v>30</v>
      </c>
      <c r="H23" s="27"/>
      <c r="I23" s="27"/>
      <c r="J23" s="27"/>
    </row>
    <row r="24" spans="1:10" ht="15" x14ac:dyDescent="0.25">
      <c r="A24" s="27"/>
      <c r="B24" s="27"/>
      <c r="C24" s="27"/>
      <c r="D24" s="27"/>
      <c r="E24" s="27"/>
      <c r="F24" s="27"/>
      <c r="G24" s="27"/>
      <c r="H24" s="27"/>
      <c r="I24" s="27"/>
      <c r="J24" s="27"/>
    </row>
    <row r="25" spans="1:10" ht="15" x14ac:dyDescent="0.25">
      <c r="A25" s="27"/>
      <c r="B25" s="27"/>
      <c r="C25" s="27"/>
      <c r="D25" s="27"/>
      <c r="E25" s="27"/>
      <c r="F25" s="27"/>
      <c r="G25" s="27"/>
      <c r="H25" s="27"/>
      <c r="I25" s="27"/>
      <c r="J25" s="27"/>
    </row>
    <row r="26" spans="1:10" ht="15" x14ac:dyDescent="0.25">
      <c r="A26" s="27"/>
      <c r="B26" s="27"/>
      <c r="C26" s="27"/>
      <c r="D26" s="27"/>
      <c r="E26" s="27"/>
      <c r="F26" s="27"/>
      <c r="G26" s="27"/>
      <c r="H26" s="27"/>
      <c r="I26" s="27"/>
      <c r="J26" s="27"/>
    </row>
    <row r="27" spans="1:10" ht="15" x14ac:dyDescent="0.25">
      <c r="A27" s="27"/>
      <c r="B27" s="27"/>
      <c r="C27" s="27"/>
      <c r="D27" s="27"/>
      <c r="E27" s="27"/>
      <c r="F27" s="27"/>
      <c r="G27" s="27"/>
      <c r="H27" s="27"/>
      <c r="I27" s="27"/>
      <c r="J27" s="27"/>
    </row>
    <row r="28" spans="1:10" ht="15" x14ac:dyDescent="0.25">
      <c r="A28" s="27"/>
      <c r="B28" s="27"/>
      <c r="C28" s="27"/>
      <c r="D28" s="27"/>
      <c r="E28" s="27"/>
      <c r="F28" s="27"/>
      <c r="G28" s="27"/>
      <c r="H28" s="27"/>
      <c r="I28" s="27"/>
      <c r="J28" s="27"/>
    </row>
    <row r="29" spans="1:10" ht="15" x14ac:dyDescent="0.25">
      <c r="A29" s="27"/>
      <c r="B29" s="27"/>
      <c r="C29" s="27"/>
      <c r="D29" s="27"/>
      <c r="E29" s="27"/>
      <c r="F29" s="27"/>
      <c r="G29" s="27"/>
      <c r="H29" s="27"/>
      <c r="I29" s="27"/>
      <c r="J29" s="27"/>
    </row>
    <row r="30" spans="1:10" ht="15" x14ac:dyDescent="0.25">
      <c r="A30" s="27"/>
      <c r="B30" s="27"/>
      <c r="C30" s="27"/>
      <c r="D30" s="27"/>
      <c r="E30" s="27"/>
      <c r="F30" s="27"/>
      <c r="G30" s="27"/>
      <c r="H30" s="27"/>
      <c r="I30" s="27"/>
      <c r="J30" s="27"/>
    </row>
    <row r="31" spans="1:10" ht="15" x14ac:dyDescent="0.25">
      <c r="A31" s="27"/>
      <c r="B31" s="47"/>
      <c r="C31" s="27"/>
      <c r="D31" s="27"/>
      <c r="E31" s="27"/>
      <c r="F31" s="27"/>
      <c r="G31" s="27"/>
      <c r="H31" s="27"/>
      <c r="I31" s="27"/>
      <c r="J31" s="27"/>
    </row>
    <row r="32" spans="1:10" ht="15" x14ac:dyDescent="0.25">
      <c r="A32" s="27"/>
      <c r="B32" s="27"/>
      <c r="C32" s="27"/>
      <c r="D32" s="27"/>
      <c r="E32" s="27"/>
      <c r="F32" s="27"/>
      <c r="G32" s="27"/>
      <c r="H32" s="27"/>
      <c r="I32" s="27"/>
      <c r="J32" s="27"/>
    </row>
    <row r="33" spans="1:10" ht="15" x14ac:dyDescent="0.25">
      <c r="A33" s="27"/>
      <c r="B33" s="27"/>
      <c r="C33" s="27"/>
      <c r="D33" s="27"/>
      <c r="E33" s="27"/>
      <c r="F33" s="27"/>
      <c r="G33" s="27"/>
      <c r="H33" s="27"/>
      <c r="I33" s="27"/>
      <c r="J33" s="27"/>
    </row>
    <row r="34" spans="1:10" ht="15" x14ac:dyDescent="0.25">
      <c r="A34" s="27"/>
      <c r="B34" s="27"/>
      <c r="C34" s="27"/>
      <c r="D34" s="27"/>
      <c r="E34" s="27"/>
      <c r="F34" s="27"/>
      <c r="G34" s="27"/>
      <c r="H34" s="27"/>
      <c r="I34" s="27"/>
      <c r="J34" s="27"/>
    </row>
    <row r="35" spans="1:10" ht="15" x14ac:dyDescent="0.25">
      <c r="A35" s="29"/>
      <c r="B35" s="27"/>
      <c r="C35" s="27"/>
      <c r="D35" s="27"/>
      <c r="E35" s="27"/>
      <c r="F35" s="27"/>
      <c r="G35" s="27"/>
      <c r="H35" s="27"/>
      <c r="I35" s="27"/>
      <c r="J35" s="27"/>
    </row>
    <row r="36" spans="1:10" ht="15" x14ac:dyDescent="0.25">
      <c r="A36" s="27"/>
      <c r="B36" s="27"/>
      <c r="C36" s="27"/>
      <c r="D36" s="27"/>
      <c r="E36" s="27"/>
      <c r="F36" s="27"/>
      <c r="G36" s="27"/>
      <c r="H36" s="27"/>
      <c r="I36" s="27"/>
      <c r="J36" s="27"/>
    </row>
    <row r="37" spans="1:10" ht="15" x14ac:dyDescent="0.25">
      <c r="A37" s="27"/>
      <c r="B37" s="27"/>
      <c r="C37" s="27"/>
      <c r="D37" s="27"/>
      <c r="E37" s="27"/>
      <c r="F37" s="27"/>
      <c r="G37" s="27"/>
      <c r="H37" s="27"/>
      <c r="I37" s="27"/>
      <c r="J37" s="27"/>
    </row>
    <row r="38" spans="1:10" ht="15" x14ac:dyDescent="0.25">
      <c r="A38" s="27"/>
      <c r="B38" s="27"/>
      <c r="C38" s="27"/>
      <c r="D38" s="27"/>
      <c r="E38" s="27"/>
      <c r="F38" s="27"/>
      <c r="G38" s="27"/>
      <c r="H38" s="27"/>
      <c r="I38" s="27"/>
      <c r="J38" s="27"/>
    </row>
    <row r="51" spans="2:8" x14ac:dyDescent="0.2">
      <c r="B51" s="1"/>
      <c r="C51" s="6"/>
      <c r="D51" s="6"/>
      <c r="E51" s="6"/>
      <c r="F51" s="6"/>
      <c r="G51" s="6"/>
      <c r="H51" s="6"/>
    </row>
  </sheetData>
  <mergeCells count="2">
    <mergeCell ref="B2:H2"/>
    <mergeCell ref="B6:H6"/>
  </mergeCells>
  <printOptions gridLines="1"/>
  <pageMargins left="0.75" right="0.75" top="1" bottom="1" header="0.5" footer="0.5"/>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3"/>
  <sheetViews>
    <sheetView tabSelected="1" zoomScaleNormal="100" workbookViewId="0"/>
  </sheetViews>
  <sheetFormatPr baseColWidth="10" defaultColWidth="9.140625" defaultRowHeight="12.75" x14ac:dyDescent="0.2"/>
  <cols>
    <col min="1" max="1" width="34.7109375" customWidth="1"/>
    <col min="2" max="2" width="14" customWidth="1"/>
    <col min="3" max="3" width="7.7109375" customWidth="1"/>
    <col min="5" max="5" width="8.42578125" customWidth="1"/>
    <col min="6" max="6" width="8.7109375" customWidth="1"/>
    <col min="249" max="249" width="26" customWidth="1"/>
    <col min="250" max="250" width="12.140625" customWidth="1"/>
    <col min="251" max="251" width="8" customWidth="1"/>
    <col min="252" max="252" width="8.85546875" customWidth="1"/>
    <col min="253" max="253" width="8.7109375" customWidth="1"/>
    <col min="254" max="254" width="10.5703125" customWidth="1"/>
    <col min="256" max="256" width="5.140625" customWidth="1"/>
    <col min="257" max="257" width="34.7109375" customWidth="1"/>
    <col min="258" max="258" width="8.28515625" customWidth="1"/>
    <col min="259" max="259" width="7.7109375" customWidth="1"/>
    <col min="261" max="261" width="8.42578125" customWidth="1"/>
    <col min="262" max="262" width="8.7109375" customWidth="1"/>
    <col min="505" max="505" width="26" customWidth="1"/>
    <col min="506" max="506" width="12.140625" customWidth="1"/>
    <col min="507" max="507" width="8" customWidth="1"/>
    <col min="508" max="508" width="8.85546875" customWidth="1"/>
    <col min="509" max="509" width="8.7109375" customWidth="1"/>
    <col min="510" max="510" width="10.5703125" customWidth="1"/>
    <col min="512" max="512" width="5.140625" customWidth="1"/>
    <col min="513" max="513" width="34.7109375" customWidth="1"/>
    <col min="514" max="514" width="8.28515625" customWidth="1"/>
    <col min="515" max="515" width="7.7109375" customWidth="1"/>
    <col min="517" max="517" width="8.42578125" customWidth="1"/>
    <col min="518" max="518" width="8.7109375" customWidth="1"/>
    <col min="761" max="761" width="26" customWidth="1"/>
    <col min="762" max="762" width="12.140625" customWidth="1"/>
    <col min="763" max="763" width="8" customWidth="1"/>
    <col min="764" max="764" width="8.85546875" customWidth="1"/>
    <col min="765" max="765" width="8.7109375" customWidth="1"/>
    <col min="766" max="766" width="10.5703125" customWidth="1"/>
    <col min="768" max="768" width="5.140625" customWidth="1"/>
    <col min="769" max="769" width="34.7109375" customWidth="1"/>
    <col min="770" max="770" width="8.28515625" customWidth="1"/>
    <col min="771" max="771" width="7.7109375" customWidth="1"/>
    <col min="773" max="773" width="8.42578125" customWidth="1"/>
    <col min="774" max="774" width="8.7109375" customWidth="1"/>
    <col min="1017" max="1017" width="26" customWidth="1"/>
    <col min="1018" max="1018" width="12.140625" customWidth="1"/>
    <col min="1019" max="1019" width="8" customWidth="1"/>
    <col min="1020" max="1020" width="8.85546875" customWidth="1"/>
    <col min="1021" max="1021" width="8.7109375" customWidth="1"/>
    <col min="1022" max="1022" width="10.5703125" customWidth="1"/>
    <col min="1024" max="1024" width="5.140625" customWidth="1"/>
    <col min="1025" max="1025" width="34.7109375" customWidth="1"/>
    <col min="1026" max="1026" width="8.28515625" customWidth="1"/>
    <col min="1027" max="1027" width="7.7109375" customWidth="1"/>
    <col min="1029" max="1029" width="8.42578125" customWidth="1"/>
    <col min="1030" max="1030" width="8.7109375" customWidth="1"/>
    <col min="1273" max="1273" width="26" customWidth="1"/>
    <col min="1274" max="1274" width="12.140625" customWidth="1"/>
    <col min="1275" max="1275" width="8" customWidth="1"/>
    <col min="1276" max="1276" width="8.85546875" customWidth="1"/>
    <col min="1277" max="1277" width="8.7109375" customWidth="1"/>
    <col min="1278" max="1278" width="10.5703125" customWidth="1"/>
    <col min="1280" max="1280" width="5.140625" customWidth="1"/>
    <col min="1281" max="1281" width="34.7109375" customWidth="1"/>
    <col min="1282" max="1282" width="8.28515625" customWidth="1"/>
    <col min="1283" max="1283" width="7.7109375" customWidth="1"/>
    <col min="1285" max="1285" width="8.42578125" customWidth="1"/>
    <col min="1286" max="1286" width="8.7109375" customWidth="1"/>
    <col min="1529" max="1529" width="26" customWidth="1"/>
    <col min="1530" max="1530" width="12.140625" customWidth="1"/>
    <col min="1531" max="1531" width="8" customWidth="1"/>
    <col min="1532" max="1532" width="8.85546875" customWidth="1"/>
    <col min="1533" max="1533" width="8.7109375" customWidth="1"/>
    <col min="1534" max="1534" width="10.5703125" customWidth="1"/>
    <col min="1536" max="1536" width="5.140625" customWidth="1"/>
    <col min="1537" max="1537" width="34.7109375" customWidth="1"/>
    <col min="1538" max="1538" width="8.28515625" customWidth="1"/>
    <col min="1539" max="1539" width="7.7109375" customWidth="1"/>
    <col min="1541" max="1541" width="8.42578125" customWidth="1"/>
    <col min="1542" max="1542" width="8.7109375" customWidth="1"/>
    <col min="1785" max="1785" width="26" customWidth="1"/>
    <col min="1786" max="1786" width="12.140625" customWidth="1"/>
    <col min="1787" max="1787" width="8" customWidth="1"/>
    <col min="1788" max="1788" width="8.85546875" customWidth="1"/>
    <col min="1789" max="1789" width="8.7109375" customWidth="1"/>
    <col min="1790" max="1790" width="10.5703125" customWidth="1"/>
    <col min="1792" max="1792" width="5.140625" customWidth="1"/>
    <col min="1793" max="1793" width="34.7109375" customWidth="1"/>
    <col min="1794" max="1794" width="8.28515625" customWidth="1"/>
    <col min="1795" max="1795" width="7.7109375" customWidth="1"/>
    <col min="1797" max="1797" width="8.42578125" customWidth="1"/>
    <col min="1798" max="1798" width="8.7109375" customWidth="1"/>
    <col min="2041" max="2041" width="26" customWidth="1"/>
    <col min="2042" max="2042" width="12.140625" customWidth="1"/>
    <col min="2043" max="2043" width="8" customWidth="1"/>
    <col min="2044" max="2044" width="8.85546875" customWidth="1"/>
    <col min="2045" max="2045" width="8.7109375" customWidth="1"/>
    <col min="2046" max="2046" width="10.5703125" customWidth="1"/>
    <col min="2048" max="2048" width="5.140625" customWidth="1"/>
    <col min="2049" max="2049" width="34.7109375" customWidth="1"/>
    <col min="2050" max="2050" width="8.28515625" customWidth="1"/>
    <col min="2051" max="2051" width="7.7109375" customWidth="1"/>
    <col min="2053" max="2053" width="8.42578125" customWidth="1"/>
    <col min="2054" max="2054" width="8.7109375" customWidth="1"/>
    <col min="2297" max="2297" width="26" customWidth="1"/>
    <col min="2298" max="2298" width="12.140625" customWidth="1"/>
    <col min="2299" max="2299" width="8" customWidth="1"/>
    <col min="2300" max="2300" width="8.85546875" customWidth="1"/>
    <col min="2301" max="2301" width="8.7109375" customWidth="1"/>
    <col min="2302" max="2302" width="10.5703125" customWidth="1"/>
    <col min="2304" max="2304" width="5.140625" customWidth="1"/>
    <col min="2305" max="2305" width="34.7109375" customWidth="1"/>
    <col min="2306" max="2306" width="8.28515625" customWidth="1"/>
    <col min="2307" max="2307" width="7.7109375" customWidth="1"/>
    <col min="2309" max="2309" width="8.42578125" customWidth="1"/>
    <col min="2310" max="2310" width="8.7109375" customWidth="1"/>
    <col min="2553" max="2553" width="26" customWidth="1"/>
    <col min="2554" max="2554" width="12.140625" customWidth="1"/>
    <col min="2555" max="2555" width="8" customWidth="1"/>
    <col min="2556" max="2556" width="8.85546875" customWidth="1"/>
    <col min="2557" max="2557" width="8.7109375" customWidth="1"/>
    <col min="2558" max="2558" width="10.5703125" customWidth="1"/>
    <col min="2560" max="2560" width="5.140625" customWidth="1"/>
    <col min="2561" max="2561" width="34.7109375" customWidth="1"/>
    <col min="2562" max="2562" width="8.28515625" customWidth="1"/>
    <col min="2563" max="2563" width="7.7109375" customWidth="1"/>
    <col min="2565" max="2565" width="8.42578125" customWidth="1"/>
    <col min="2566" max="2566" width="8.7109375" customWidth="1"/>
    <col min="2809" max="2809" width="26" customWidth="1"/>
    <col min="2810" max="2810" width="12.140625" customWidth="1"/>
    <col min="2811" max="2811" width="8" customWidth="1"/>
    <col min="2812" max="2812" width="8.85546875" customWidth="1"/>
    <col min="2813" max="2813" width="8.7109375" customWidth="1"/>
    <col min="2814" max="2814" width="10.5703125" customWidth="1"/>
    <col min="2816" max="2816" width="5.140625" customWidth="1"/>
    <col min="2817" max="2817" width="34.7109375" customWidth="1"/>
    <col min="2818" max="2818" width="8.28515625" customWidth="1"/>
    <col min="2819" max="2819" width="7.7109375" customWidth="1"/>
    <col min="2821" max="2821" width="8.42578125" customWidth="1"/>
    <col min="2822" max="2822" width="8.7109375" customWidth="1"/>
    <col min="3065" max="3065" width="26" customWidth="1"/>
    <col min="3066" max="3066" width="12.140625" customWidth="1"/>
    <col min="3067" max="3067" width="8" customWidth="1"/>
    <col min="3068" max="3068" width="8.85546875" customWidth="1"/>
    <col min="3069" max="3069" width="8.7109375" customWidth="1"/>
    <col min="3070" max="3070" width="10.5703125" customWidth="1"/>
    <col min="3072" max="3072" width="5.140625" customWidth="1"/>
    <col min="3073" max="3073" width="34.7109375" customWidth="1"/>
    <col min="3074" max="3074" width="8.28515625" customWidth="1"/>
    <col min="3075" max="3075" width="7.7109375" customWidth="1"/>
    <col min="3077" max="3077" width="8.42578125" customWidth="1"/>
    <col min="3078" max="3078" width="8.7109375" customWidth="1"/>
    <col min="3321" max="3321" width="26" customWidth="1"/>
    <col min="3322" max="3322" width="12.140625" customWidth="1"/>
    <col min="3323" max="3323" width="8" customWidth="1"/>
    <col min="3324" max="3324" width="8.85546875" customWidth="1"/>
    <col min="3325" max="3325" width="8.7109375" customWidth="1"/>
    <col min="3326" max="3326" width="10.5703125" customWidth="1"/>
    <col min="3328" max="3328" width="5.140625" customWidth="1"/>
    <col min="3329" max="3329" width="34.7109375" customWidth="1"/>
    <col min="3330" max="3330" width="8.28515625" customWidth="1"/>
    <col min="3331" max="3331" width="7.7109375" customWidth="1"/>
    <col min="3333" max="3333" width="8.42578125" customWidth="1"/>
    <col min="3334" max="3334" width="8.7109375" customWidth="1"/>
    <col min="3577" max="3577" width="26" customWidth="1"/>
    <col min="3578" max="3578" width="12.140625" customWidth="1"/>
    <col min="3579" max="3579" width="8" customWidth="1"/>
    <col min="3580" max="3580" width="8.85546875" customWidth="1"/>
    <col min="3581" max="3581" width="8.7109375" customWidth="1"/>
    <col min="3582" max="3582" width="10.5703125" customWidth="1"/>
    <col min="3584" max="3584" width="5.140625" customWidth="1"/>
    <col min="3585" max="3585" width="34.7109375" customWidth="1"/>
    <col min="3586" max="3586" width="8.28515625" customWidth="1"/>
    <col min="3587" max="3587" width="7.7109375" customWidth="1"/>
    <col min="3589" max="3589" width="8.42578125" customWidth="1"/>
    <col min="3590" max="3590" width="8.7109375" customWidth="1"/>
    <col min="3833" max="3833" width="26" customWidth="1"/>
    <col min="3834" max="3834" width="12.140625" customWidth="1"/>
    <col min="3835" max="3835" width="8" customWidth="1"/>
    <col min="3836" max="3836" width="8.85546875" customWidth="1"/>
    <col min="3837" max="3837" width="8.7109375" customWidth="1"/>
    <col min="3838" max="3838" width="10.5703125" customWidth="1"/>
    <col min="3840" max="3840" width="5.140625" customWidth="1"/>
    <col min="3841" max="3841" width="34.7109375" customWidth="1"/>
    <col min="3842" max="3842" width="8.28515625" customWidth="1"/>
    <col min="3843" max="3843" width="7.7109375" customWidth="1"/>
    <col min="3845" max="3845" width="8.42578125" customWidth="1"/>
    <col min="3846" max="3846" width="8.7109375" customWidth="1"/>
    <col min="4089" max="4089" width="26" customWidth="1"/>
    <col min="4090" max="4090" width="12.140625" customWidth="1"/>
    <col min="4091" max="4091" width="8" customWidth="1"/>
    <col min="4092" max="4092" width="8.85546875" customWidth="1"/>
    <col min="4093" max="4093" width="8.7109375" customWidth="1"/>
    <col min="4094" max="4094" width="10.5703125" customWidth="1"/>
    <col min="4096" max="4096" width="5.140625" customWidth="1"/>
    <col min="4097" max="4097" width="34.7109375" customWidth="1"/>
    <col min="4098" max="4098" width="8.28515625" customWidth="1"/>
    <col min="4099" max="4099" width="7.7109375" customWidth="1"/>
    <col min="4101" max="4101" width="8.42578125" customWidth="1"/>
    <col min="4102" max="4102" width="8.7109375" customWidth="1"/>
    <col min="4345" max="4345" width="26" customWidth="1"/>
    <col min="4346" max="4346" width="12.140625" customWidth="1"/>
    <col min="4347" max="4347" width="8" customWidth="1"/>
    <col min="4348" max="4348" width="8.85546875" customWidth="1"/>
    <col min="4349" max="4349" width="8.7109375" customWidth="1"/>
    <col min="4350" max="4350" width="10.5703125" customWidth="1"/>
    <col min="4352" max="4352" width="5.140625" customWidth="1"/>
    <col min="4353" max="4353" width="34.7109375" customWidth="1"/>
    <col min="4354" max="4354" width="8.28515625" customWidth="1"/>
    <col min="4355" max="4355" width="7.7109375" customWidth="1"/>
    <col min="4357" max="4357" width="8.42578125" customWidth="1"/>
    <col min="4358" max="4358" width="8.7109375" customWidth="1"/>
    <col min="4601" max="4601" width="26" customWidth="1"/>
    <col min="4602" max="4602" width="12.140625" customWidth="1"/>
    <col min="4603" max="4603" width="8" customWidth="1"/>
    <col min="4604" max="4604" width="8.85546875" customWidth="1"/>
    <col min="4605" max="4605" width="8.7109375" customWidth="1"/>
    <col min="4606" max="4606" width="10.5703125" customWidth="1"/>
    <col min="4608" max="4608" width="5.140625" customWidth="1"/>
    <col min="4609" max="4609" width="34.7109375" customWidth="1"/>
    <col min="4610" max="4610" width="8.28515625" customWidth="1"/>
    <col min="4611" max="4611" width="7.7109375" customWidth="1"/>
    <col min="4613" max="4613" width="8.42578125" customWidth="1"/>
    <col min="4614" max="4614" width="8.7109375" customWidth="1"/>
    <col min="4857" max="4857" width="26" customWidth="1"/>
    <col min="4858" max="4858" width="12.140625" customWidth="1"/>
    <col min="4859" max="4859" width="8" customWidth="1"/>
    <col min="4860" max="4860" width="8.85546875" customWidth="1"/>
    <col min="4861" max="4861" width="8.7109375" customWidth="1"/>
    <col min="4862" max="4862" width="10.5703125" customWidth="1"/>
    <col min="4864" max="4864" width="5.140625" customWidth="1"/>
    <col min="4865" max="4865" width="34.7109375" customWidth="1"/>
    <col min="4866" max="4866" width="8.28515625" customWidth="1"/>
    <col min="4867" max="4867" width="7.7109375" customWidth="1"/>
    <col min="4869" max="4869" width="8.42578125" customWidth="1"/>
    <col min="4870" max="4870" width="8.7109375" customWidth="1"/>
    <col min="5113" max="5113" width="26" customWidth="1"/>
    <col min="5114" max="5114" width="12.140625" customWidth="1"/>
    <col min="5115" max="5115" width="8" customWidth="1"/>
    <col min="5116" max="5116" width="8.85546875" customWidth="1"/>
    <col min="5117" max="5117" width="8.7109375" customWidth="1"/>
    <col min="5118" max="5118" width="10.5703125" customWidth="1"/>
    <col min="5120" max="5120" width="5.140625" customWidth="1"/>
    <col min="5121" max="5121" width="34.7109375" customWidth="1"/>
    <col min="5122" max="5122" width="8.28515625" customWidth="1"/>
    <col min="5123" max="5123" width="7.7109375" customWidth="1"/>
    <col min="5125" max="5125" width="8.42578125" customWidth="1"/>
    <col min="5126" max="5126" width="8.7109375" customWidth="1"/>
    <col min="5369" max="5369" width="26" customWidth="1"/>
    <col min="5370" max="5370" width="12.140625" customWidth="1"/>
    <col min="5371" max="5371" width="8" customWidth="1"/>
    <col min="5372" max="5372" width="8.85546875" customWidth="1"/>
    <col min="5373" max="5373" width="8.7109375" customWidth="1"/>
    <col min="5374" max="5374" width="10.5703125" customWidth="1"/>
    <col min="5376" max="5376" width="5.140625" customWidth="1"/>
    <col min="5377" max="5377" width="34.7109375" customWidth="1"/>
    <col min="5378" max="5378" width="8.28515625" customWidth="1"/>
    <col min="5379" max="5379" width="7.7109375" customWidth="1"/>
    <col min="5381" max="5381" width="8.42578125" customWidth="1"/>
    <col min="5382" max="5382" width="8.7109375" customWidth="1"/>
    <col min="5625" max="5625" width="26" customWidth="1"/>
    <col min="5626" max="5626" width="12.140625" customWidth="1"/>
    <col min="5627" max="5627" width="8" customWidth="1"/>
    <col min="5628" max="5628" width="8.85546875" customWidth="1"/>
    <col min="5629" max="5629" width="8.7109375" customWidth="1"/>
    <col min="5630" max="5630" width="10.5703125" customWidth="1"/>
    <col min="5632" max="5632" width="5.140625" customWidth="1"/>
    <col min="5633" max="5633" width="34.7109375" customWidth="1"/>
    <col min="5634" max="5634" width="8.28515625" customWidth="1"/>
    <col min="5635" max="5635" width="7.7109375" customWidth="1"/>
    <col min="5637" max="5637" width="8.42578125" customWidth="1"/>
    <col min="5638" max="5638" width="8.7109375" customWidth="1"/>
    <col min="5881" max="5881" width="26" customWidth="1"/>
    <col min="5882" max="5882" width="12.140625" customWidth="1"/>
    <col min="5883" max="5883" width="8" customWidth="1"/>
    <col min="5884" max="5884" width="8.85546875" customWidth="1"/>
    <col min="5885" max="5885" width="8.7109375" customWidth="1"/>
    <col min="5886" max="5886" width="10.5703125" customWidth="1"/>
    <col min="5888" max="5888" width="5.140625" customWidth="1"/>
    <col min="5889" max="5889" width="34.7109375" customWidth="1"/>
    <col min="5890" max="5890" width="8.28515625" customWidth="1"/>
    <col min="5891" max="5891" width="7.7109375" customWidth="1"/>
    <col min="5893" max="5893" width="8.42578125" customWidth="1"/>
    <col min="5894" max="5894" width="8.7109375" customWidth="1"/>
    <col min="6137" max="6137" width="26" customWidth="1"/>
    <col min="6138" max="6138" width="12.140625" customWidth="1"/>
    <col min="6139" max="6139" width="8" customWidth="1"/>
    <col min="6140" max="6140" width="8.85546875" customWidth="1"/>
    <col min="6141" max="6141" width="8.7109375" customWidth="1"/>
    <col min="6142" max="6142" width="10.5703125" customWidth="1"/>
    <col min="6144" max="6144" width="5.140625" customWidth="1"/>
    <col min="6145" max="6145" width="34.7109375" customWidth="1"/>
    <col min="6146" max="6146" width="8.28515625" customWidth="1"/>
    <col min="6147" max="6147" width="7.7109375" customWidth="1"/>
    <col min="6149" max="6149" width="8.42578125" customWidth="1"/>
    <col min="6150" max="6150" width="8.7109375" customWidth="1"/>
    <col min="6393" max="6393" width="26" customWidth="1"/>
    <col min="6394" max="6394" width="12.140625" customWidth="1"/>
    <col min="6395" max="6395" width="8" customWidth="1"/>
    <col min="6396" max="6396" width="8.85546875" customWidth="1"/>
    <col min="6397" max="6397" width="8.7109375" customWidth="1"/>
    <col min="6398" max="6398" width="10.5703125" customWidth="1"/>
    <col min="6400" max="6400" width="5.140625" customWidth="1"/>
    <col min="6401" max="6401" width="34.7109375" customWidth="1"/>
    <col min="6402" max="6402" width="8.28515625" customWidth="1"/>
    <col min="6403" max="6403" width="7.7109375" customWidth="1"/>
    <col min="6405" max="6405" width="8.42578125" customWidth="1"/>
    <col min="6406" max="6406" width="8.7109375" customWidth="1"/>
    <col min="6649" max="6649" width="26" customWidth="1"/>
    <col min="6650" max="6650" width="12.140625" customWidth="1"/>
    <col min="6651" max="6651" width="8" customWidth="1"/>
    <col min="6652" max="6652" width="8.85546875" customWidth="1"/>
    <col min="6653" max="6653" width="8.7109375" customWidth="1"/>
    <col min="6654" max="6654" width="10.5703125" customWidth="1"/>
    <col min="6656" max="6656" width="5.140625" customWidth="1"/>
    <col min="6657" max="6657" width="34.7109375" customWidth="1"/>
    <col min="6658" max="6658" width="8.28515625" customWidth="1"/>
    <col min="6659" max="6659" width="7.7109375" customWidth="1"/>
    <col min="6661" max="6661" width="8.42578125" customWidth="1"/>
    <col min="6662" max="6662" width="8.7109375" customWidth="1"/>
    <col min="6905" max="6905" width="26" customWidth="1"/>
    <col min="6906" max="6906" width="12.140625" customWidth="1"/>
    <col min="6907" max="6907" width="8" customWidth="1"/>
    <col min="6908" max="6908" width="8.85546875" customWidth="1"/>
    <col min="6909" max="6909" width="8.7109375" customWidth="1"/>
    <col min="6910" max="6910" width="10.5703125" customWidth="1"/>
    <col min="6912" max="6912" width="5.140625" customWidth="1"/>
    <col min="6913" max="6913" width="34.7109375" customWidth="1"/>
    <col min="6914" max="6914" width="8.28515625" customWidth="1"/>
    <col min="6915" max="6915" width="7.7109375" customWidth="1"/>
    <col min="6917" max="6917" width="8.42578125" customWidth="1"/>
    <col min="6918" max="6918" width="8.7109375" customWidth="1"/>
    <col min="7161" max="7161" width="26" customWidth="1"/>
    <col min="7162" max="7162" width="12.140625" customWidth="1"/>
    <col min="7163" max="7163" width="8" customWidth="1"/>
    <col min="7164" max="7164" width="8.85546875" customWidth="1"/>
    <col min="7165" max="7165" width="8.7109375" customWidth="1"/>
    <col min="7166" max="7166" width="10.5703125" customWidth="1"/>
    <col min="7168" max="7168" width="5.140625" customWidth="1"/>
    <col min="7169" max="7169" width="34.7109375" customWidth="1"/>
    <col min="7170" max="7170" width="8.28515625" customWidth="1"/>
    <col min="7171" max="7171" width="7.7109375" customWidth="1"/>
    <col min="7173" max="7173" width="8.42578125" customWidth="1"/>
    <col min="7174" max="7174" width="8.7109375" customWidth="1"/>
    <col min="7417" max="7417" width="26" customWidth="1"/>
    <col min="7418" max="7418" width="12.140625" customWidth="1"/>
    <col min="7419" max="7419" width="8" customWidth="1"/>
    <col min="7420" max="7420" width="8.85546875" customWidth="1"/>
    <col min="7421" max="7421" width="8.7109375" customWidth="1"/>
    <col min="7422" max="7422" width="10.5703125" customWidth="1"/>
    <col min="7424" max="7424" width="5.140625" customWidth="1"/>
    <col min="7425" max="7425" width="34.7109375" customWidth="1"/>
    <col min="7426" max="7426" width="8.28515625" customWidth="1"/>
    <col min="7427" max="7427" width="7.7109375" customWidth="1"/>
    <col min="7429" max="7429" width="8.42578125" customWidth="1"/>
    <col min="7430" max="7430" width="8.7109375" customWidth="1"/>
    <col min="7673" max="7673" width="26" customWidth="1"/>
    <col min="7674" max="7674" width="12.140625" customWidth="1"/>
    <col min="7675" max="7675" width="8" customWidth="1"/>
    <col min="7676" max="7676" width="8.85546875" customWidth="1"/>
    <col min="7677" max="7677" width="8.7109375" customWidth="1"/>
    <col min="7678" max="7678" width="10.5703125" customWidth="1"/>
    <col min="7680" max="7680" width="5.140625" customWidth="1"/>
    <col min="7681" max="7681" width="34.7109375" customWidth="1"/>
    <col min="7682" max="7682" width="8.28515625" customWidth="1"/>
    <col min="7683" max="7683" width="7.7109375" customWidth="1"/>
    <col min="7685" max="7685" width="8.42578125" customWidth="1"/>
    <col min="7686" max="7686" width="8.7109375" customWidth="1"/>
    <col min="7929" max="7929" width="26" customWidth="1"/>
    <col min="7930" max="7930" width="12.140625" customWidth="1"/>
    <col min="7931" max="7931" width="8" customWidth="1"/>
    <col min="7932" max="7932" width="8.85546875" customWidth="1"/>
    <col min="7933" max="7933" width="8.7109375" customWidth="1"/>
    <col min="7934" max="7934" width="10.5703125" customWidth="1"/>
    <col min="7936" max="7936" width="5.140625" customWidth="1"/>
    <col min="7937" max="7937" width="34.7109375" customWidth="1"/>
    <col min="7938" max="7938" width="8.28515625" customWidth="1"/>
    <col min="7939" max="7939" width="7.7109375" customWidth="1"/>
    <col min="7941" max="7941" width="8.42578125" customWidth="1"/>
    <col min="7942" max="7942" width="8.7109375" customWidth="1"/>
    <col min="8185" max="8185" width="26" customWidth="1"/>
    <col min="8186" max="8186" width="12.140625" customWidth="1"/>
    <col min="8187" max="8187" width="8" customWidth="1"/>
    <col min="8188" max="8188" width="8.85546875" customWidth="1"/>
    <col min="8189" max="8189" width="8.7109375" customWidth="1"/>
    <col min="8190" max="8190" width="10.5703125" customWidth="1"/>
    <col min="8192" max="8192" width="5.140625" customWidth="1"/>
    <col min="8193" max="8193" width="34.7109375" customWidth="1"/>
    <col min="8194" max="8194" width="8.28515625" customWidth="1"/>
    <col min="8195" max="8195" width="7.7109375" customWidth="1"/>
    <col min="8197" max="8197" width="8.42578125" customWidth="1"/>
    <col min="8198" max="8198" width="8.7109375" customWidth="1"/>
    <col min="8441" max="8441" width="26" customWidth="1"/>
    <col min="8442" max="8442" width="12.140625" customWidth="1"/>
    <col min="8443" max="8443" width="8" customWidth="1"/>
    <col min="8444" max="8444" width="8.85546875" customWidth="1"/>
    <col min="8445" max="8445" width="8.7109375" customWidth="1"/>
    <col min="8446" max="8446" width="10.5703125" customWidth="1"/>
    <col min="8448" max="8448" width="5.140625" customWidth="1"/>
    <col min="8449" max="8449" width="34.7109375" customWidth="1"/>
    <col min="8450" max="8450" width="8.28515625" customWidth="1"/>
    <col min="8451" max="8451" width="7.7109375" customWidth="1"/>
    <col min="8453" max="8453" width="8.42578125" customWidth="1"/>
    <col min="8454" max="8454" width="8.7109375" customWidth="1"/>
    <col min="8697" max="8697" width="26" customWidth="1"/>
    <col min="8698" max="8698" width="12.140625" customWidth="1"/>
    <col min="8699" max="8699" width="8" customWidth="1"/>
    <col min="8700" max="8700" width="8.85546875" customWidth="1"/>
    <col min="8701" max="8701" width="8.7109375" customWidth="1"/>
    <col min="8702" max="8702" width="10.5703125" customWidth="1"/>
    <col min="8704" max="8704" width="5.140625" customWidth="1"/>
    <col min="8705" max="8705" width="34.7109375" customWidth="1"/>
    <col min="8706" max="8706" width="8.28515625" customWidth="1"/>
    <col min="8707" max="8707" width="7.7109375" customWidth="1"/>
    <col min="8709" max="8709" width="8.42578125" customWidth="1"/>
    <col min="8710" max="8710" width="8.7109375" customWidth="1"/>
    <col min="8953" max="8953" width="26" customWidth="1"/>
    <col min="8954" max="8954" width="12.140625" customWidth="1"/>
    <col min="8955" max="8955" width="8" customWidth="1"/>
    <col min="8956" max="8956" width="8.85546875" customWidth="1"/>
    <col min="8957" max="8957" width="8.7109375" customWidth="1"/>
    <col min="8958" max="8958" width="10.5703125" customWidth="1"/>
    <col min="8960" max="8960" width="5.140625" customWidth="1"/>
    <col min="8961" max="8961" width="34.7109375" customWidth="1"/>
    <col min="8962" max="8962" width="8.28515625" customWidth="1"/>
    <col min="8963" max="8963" width="7.7109375" customWidth="1"/>
    <col min="8965" max="8965" width="8.42578125" customWidth="1"/>
    <col min="8966" max="8966" width="8.7109375" customWidth="1"/>
    <col min="9209" max="9209" width="26" customWidth="1"/>
    <col min="9210" max="9210" width="12.140625" customWidth="1"/>
    <col min="9211" max="9211" width="8" customWidth="1"/>
    <col min="9212" max="9212" width="8.85546875" customWidth="1"/>
    <col min="9213" max="9213" width="8.7109375" customWidth="1"/>
    <col min="9214" max="9214" width="10.5703125" customWidth="1"/>
    <col min="9216" max="9216" width="5.140625" customWidth="1"/>
    <col min="9217" max="9217" width="34.7109375" customWidth="1"/>
    <col min="9218" max="9218" width="8.28515625" customWidth="1"/>
    <col min="9219" max="9219" width="7.7109375" customWidth="1"/>
    <col min="9221" max="9221" width="8.42578125" customWidth="1"/>
    <col min="9222" max="9222" width="8.7109375" customWidth="1"/>
    <col min="9465" max="9465" width="26" customWidth="1"/>
    <col min="9466" max="9466" width="12.140625" customWidth="1"/>
    <col min="9467" max="9467" width="8" customWidth="1"/>
    <col min="9468" max="9468" width="8.85546875" customWidth="1"/>
    <col min="9469" max="9469" width="8.7109375" customWidth="1"/>
    <col min="9470" max="9470" width="10.5703125" customWidth="1"/>
    <col min="9472" max="9472" width="5.140625" customWidth="1"/>
    <col min="9473" max="9473" width="34.7109375" customWidth="1"/>
    <col min="9474" max="9474" width="8.28515625" customWidth="1"/>
    <col min="9475" max="9475" width="7.7109375" customWidth="1"/>
    <col min="9477" max="9477" width="8.42578125" customWidth="1"/>
    <col min="9478" max="9478" width="8.7109375" customWidth="1"/>
    <col min="9721" max="9721" width="26" customWidth="1"/>
    <col min="9722" max="9722" width="12.140625" customWidth="1"/>
    <col min="9723" max="9723" width="8" customWidth="1"/>
    <col min="9724" max="9724" width="8.85546875" customWidth="1"/>
    <col min="9725" max="9725" width="8.7109375" customWidth="1"/>
    <col min="9726" max="9726" width="10.5703125" customWidth="1"/>
    <col min="9728" max="9728" width="5.140625" customWidth="1"/>
    <col min="9729" max="9729" width="34.7109375" customWidth="1"/>
    <col min="9730" max="9730" width="8.28515625" customWidth="1"/>
    <col min="9731" max="9731" width="7.7109375" customWidth="1"/>
    <col min="9733" max="9733" width="8.42578125" customWidth="1"/>
    <col min="9734" max="9734" width="8.7109375" customWidth="1"/>
    <col min="9977" max="9977" width="26" customWidth="1"/>
    <col min="9978" max="9978" width="12.140625" customWidth="1"/>
    <col min="9979" max="9979" width="8" customWidth="1"/>
    <col min="9980" max="9980" width="8.85546875" customWidth="1"/>
    <col min="9981" max="9981" width="8.7109375" customWidth="1"/>
    <col min="9982" max="9982" width="10.5703125" customWidth="1"/>
    <col min="9984" max="9984" width="5.140625" customWidth="1"/>
    <col min="9985" max="9985" width="34.7109375" customWidth="1"/>
    <col min="9986" max="9986" width="8.28515625" customWidth="1"/>
    <col min="9987" max="9987" width="7.7109375" customWidth="1"/>
    <col min="9989" max="9989" width="8.42578125" customWidth="1"/>
    <col min="9990" max="9990" width="8.7109375" customWidth="1"/>
    <col min="10233" max="10233" width="26" customWidth="1"/>
    <col min="10234" max="10234" width="12.140625" customWidth="1"/>
    <col min="10235" max="10235" width="8" customWidth="1"/>
    <col min="10236" max="10236" width="8.85546875" customWidth="1"/>
    <col min="10237" max="10237" width="8.7109375" customWidth="1"/>
    <col min="10238" max="10238" width="10.5703125" customWidth="1"/>
    <col min="10240" max="10240" width="5.140625" customWidth="1"/>
    <col min="10241" max="10241" width="34.7109375" customWidth="1"/>
    <col min="10242" max="10242" width="8.28515625" customWidth="1"/>
    <col min="10243" max="10243" width="7.7109375" customWidth="1"/>
    <col min="10245" max="10245" width="8.42578125" customWidth="1"/>
    <col min="10246" max="10246" width="8.7109375" customWidth="1"/>
    <col min="10489" max="10489" width="26" customWidth="1"/>
    <col min="10490" max="10490" width="12.140625" customWidth="1"/>
    <col min="10491" max="10491" width="8" customWidth="1"/>
    <col min="10492" max="10492" width="8.85546875" customWidth="1"/>
    <col min="10493" max="10493" width="8.7109375" customWidth="1"/>
    <col min="10494" max="10494" width="10.5703125" customWidth="1"/>
    <col min="10496" max="10496" width="5.140625" customWidth="1"/>
    <col min="10497" max="10497" width="34.7109375" customWidth="1"/>
    <col min="10498" max="10498" width="8.28515625" customWidth="1"/>
    <col min="10499" max="10499" width="7.7109375" customWidth="1"/>
    <col min="10501" max="10501" width="8.42578125" customWidth="1"/>
    <col min="10502" max="10502" width="8.7109375" customWidth="1"/>
    <col min="10745" max="10745" width="26" customWidth="1"/>
    <col min="10746" max="10746" width="12.140625" customWidth="1"/>
    <col min="10747" max="10747" width="8" customWidth="1"/>
    <col min="10748" max="10748" width="8.85546875" customWidth="1"/>
    <col min="10749" max="10749" width="8.7109375" customWidth="1"/>
    <col min="10750" max="10750" width="10.5703125" customWidth="1"/>
    <col min="10752" max="10752" width="5.140625" customWidth="1"/>
    <col min="10753" max="10753" width="34.7109375" customWidth="1"/>
    <col min="10754" max="10754" width="8.28515625" customWidth="1"/>
    <col min="10755" max="10755" width="7.7109375" customWidth="1"/>
    <col min="10757" max="10757" width="8.42578125" customWidth="1"/>
    <col min="10758" max="10758" width="8.7109375" customWidth="1"/>
    <col min="11001" max="11001" width="26" customWidth="1"/>
    <col min="11002" max="11002" width="12.140625" customWidth="1"/>
    <col min="11003" max="11003" width="8" customWidth="1"/>
    <col min="11004" max="11004" width="8.85546875" customWidth="1"/>
    <col min="11005" max="11005" width="8.7109375" customWidth="1"/>
    <col min="11006" max="11006" width="10.5703125" customWidth="1"/>
    <col min="11008" max="11008" width="5.140625" customWidth="1"/>
    <col min="11009" max="11009" width="34.7109375" customWidth="1"/>
    <col min="11010" max="11010" width="8.28515625" customWidth="1"/>
    <col min="11011" max="11011" width="7.7109375" customWidth="1"/>
    <col min="11013" max="11013" width="8.42578125" customWidth="1"/>
    <col min="11014" max="11014" width="8.7109375" customWidth="1"/>
    <col min="11257" max="11257" width="26" customWidth="1"/>
    <col min="11258" max="11258" width="12.140625" customWidth="1"/>
    <col min="11259" max="11259" width="8" customWidth="1"/>
    <col min="11260" max="11260" width="8.85546875" customWidth="1"/>
    <col min="11261" max="11261" width="8.7109375" customWidth="1"/>
    <col min="11262" max="11262" width="10.5703125" customWidth="1"/>
    <col min="11264" max="11264" width="5.140625" customWidth="1"/>
    <col min="11265" max="11265" width="34.7109375" customWidth="1"/>
    <col min="11266" max="11266" width="8.28515625" customWidth="1"/>
    <col min="11267" max="11267" width="7.7109375" customWidth="1"/>
    <col min="11269" max="11269" width="8.42578125" customWidth="1"/>
    <col min="11270" max="11270" width="8.7109375" customWidth="1"/>
    <col min="11513" max="11513" width="26" customWidth="1"/>
    <col min="11514" max="11514" width="12.140625" customWidth="1"/>
    <col min="11515" max="11515" width="8" customWidth="1"/>
    <col min="11516" max="11516" width="8.85546875" customWidth="1"/>
    <col min="11517" max="11517" width="8.7109375" customWidth="1"/>
    <col min="11518" max="11518" width="10.5703125" customWidth="1"/>
    <col min="11520" max="11520" width="5.140625" customWidth="1"/>
    <col min="11521" max="11521" width="34.7109375" customWidth="1"/>
    <col min="11522" max="11522" width="8.28515625" customWidth="1"/>
    <col min="11523" max="11523" width="7.7109375" customWidth="1"/>
    <col min="11525" max="11525" width="8.42578125" customWidth="1"/>
    <col min="11526" max="11526" width="8.7109375" customWidth="1"/>
    <col min="11769" max="11769" width="26" customWidth="1"/>
    <col min="11770" max="11770" width="12.140625" customWidth="1"/>
    <col min="11771" max="11771" width="8" customWidth="1"/>
    <col min="11772" max="11772" width="8.85546875" customWidth="1"/>
    <col min="11773" max="11773" width="8.7109375" customWidth="1"/>
    <col min="11774" max="11774" width="10.5703125" customWidth="1"/>
    <col min="11776" max="11776" width="5.140625" customWidth="1"/>
    <col min="11777" max="11777" width="34.7109375" customWidth="1"/>
    <col min="11778" max="11778" width="8.28515625" customWidth="1"/>
    <col min="11779" max="11779" width="7.7109375" customWidth="1"/>
    <col min="11781" max="11781" width="8.42578125" customWidth="1"/>
    <col min="11782" max="11782" width="8.7109375" customWidth="1"/>
    <col min="12025" max="12025" width="26" customWidth="1"/>
    <col min="12026" max="12026" width="12.140625" customWidth="1"/>
    <col min="12027" max="12027" width="8" customWidth="1"/>
    <col min="12028" max="12028" width="8.85546875" customWidth="1"/>
    <col min="12029" max="12029" width="8.7109375" customWidth="1"/>
    <col min="12030" max="12030" width="10.5703125" customWidth="1"/>
    <col min="12032" max="12032" width="5.140625" customWidth="1"/>
    <col min="12033" max="12033" width="34.7109375" customWidth="1"/>
    <col min="12034" max="12034" width="8.28515625" customWidth="1"/>
    <col min="12035" max="12035" width="7.7109375" customWidth="1"/>
    <col min="12037" max="12037" width="8.42578125" customWidth="1"/>
    <col min="12038" max="12038" width="8.7109375" customWidth="1"/>
    <col min="12281" max="12281" width="26" customWidth="1"/>
    <col min="12282" max="12282" width="12.140625" customWidth="1"/>
    <col min="12283" max="12283" width="8" customWidth="1"/>
    <col min="12284" max="12284" width="8.85546875" customWidth="1"/>
    <col min="12285" max="12285" width="8.7109375" customWidth="1"/>
    <col min="12286" max="12286" width="10.5703125" customWidth="1"/>
    <col min="12288" max="12288" width="5.140625" customWidth="1"/>
    <col min="12289" max="12289" width="34.7109375" customWidth="1"/>
    <col min="12290" max="12290" width="8.28515625" customWidth="1"/>
    <col min="12291" max="12291" width="7.7109375" customWidth="1"/>
    <col min="12293" max="12293" width="8.42578125" customWidth="1"/>
    <col min="12294" max="12294" width="8.7109375" customWidth="1"/>
    <col min="12537" max="12537" width="26" customWidth="1"/>
    <col min="12538" max="12538" width="12.140625" customWidth="1"/>
    <col min="12539" max="12539" width="8" customWidth="1"/>
    <col min="12540" max="12540" width="8.85546875" customWidth="1"/>
    <col min="12541" max="12541" width="8.7109375" customWidth="1"/>
    <col min="12542" max="12542" width="10.5703125" customWidth="1"/>
    <col min="12544" max="12544" width="5.140625" customWidth="1"/>
    <col min="12545" max="12545" width="34.7109375" customWidth="1"/>
    <col min="12546" max="12546" width="8.28515625" customWidth="1"/>
    <col min="12547" max="12547" width="7.7109375" customWidth="1"/>
    <col min="12549" max="12549" width="8.42578125" customWidth="1"/>
    <col min="12550" max="12550" width="8.7109375" customWidth="1"/>
    <col min="12793" max="12793" width="26" customWidth="1"/>
    <col min="12794" max="12794" width="12.140625" customWidth="1"/>
    <col min="12795" max="12795" width="8" customWidth="1"/>
    <col min="12796" max="12796" width="8.85546875" customWidth="1"/>
    <col min="12797" max="12797" width="8.7109375" customWidth="1"/>
    <col min="12798" max="12798" width="10.5703125" customWidth="1"/>
    <col min="12800" max="12800" width="5.140625" customWidth="1"/>
    <col min="12801" max="12801" width="34.7109375" customWidth="1"/>
    <col min="12802" max="12802" width="8.28515625" customWidth="1"/>
    <col min="12803" max="12803" width="7.7109375" customWidth="1"/>
    <col min="12805" max="12805" width="8.42578125" customWidth="1"/>
    <col min="12806" max="12806" width="8.7109375" customWidth="1"/>
    <col min="13049" max="13049" width="26" customWidth="1"/>
    <col min="13050" max="13050" width="12.140625" customWidth="1"/>
    <col min="13051" max="13051" width="8" customWidth="1"/>
    <col min="13052" max="13052" width="8.85546875" customWidth="1"/>
    <col min="13053" max="13053" width="8.7109375" customWidth="1"/>
    <col min="13054" max="13054" width="10.5703125" customWidth="1"/>
    <col min="13056" max="13056" width="5.140625" customWidth="1"/>
    <col min="13057" max="13057" width="34.7109375" customWidth="1"/>
    <col min="13058" max="13058" width="8.28515625" customWidth="1"/>
    <col min="13059" max="13059" width="7.7109375" customWidth="1"/>
    <col min="13061" max="13061" width="8.42578125" customWidth="1"/>
    <col min="13062" max="13062" width="8.7109375" customWidth="1"/>
    <col min="13305" max="13305" width="26" customWidth="1"/>
    <col min="13306" max="13306" width="12.140625" customWidth="1"/>
    <col min="13307" max="13307" width="8" customWidth="1"/>
    <col min="13308" max="13308" width="8.85546875" customWidth="1"/>
    <col min="13309" max="13309" width="8.7109375" customWidth="1"/>
    <col min="13310" max="13310" width="10.5703125" customWidth="1"/>
    <col min="13312" max="13312" width="5.140625" customWidth="1"/>
    <col min="13313" max="13313" width="34.7109375" customWidth="1"/>
    <col min="13314" max="13314" width="8.28515625" customWidth="1"/>
    <col min="13315" max="13315" width="7.7109375" customWidth="1"/>
    <col min="13317" max="13317" width="8.42578125" customWidth="1"/>
    <col min="13318" max="13318" width="8.7109375" customWidth="1"/>
    <col min="13561" max="13561" width="26" customWidth="1"/>
    <col min="13562" max="13562" width="12.140625" customWidth="1"/>
    <col min="13563" max="13563" width="8" customWidth="1"/>
    <col min="13564" max="13564" width="8.85546875" customWidth="1"/>
    <col min="13565" max="13565" width="8.7109375" customWidth="1"/>
    <col min="13566" max="13566" width="10.5703125" customWidth="1"/>
    <col min="13568" max="13568" width="5.140625" customWidth="1"/>
    <col min="13569" max="13569" width="34.7109375" customWidth="1"/>
    <col min="13570" max="13570" width="8.28515625" customWidth="1"/>
    <col min="13571" max="13571" width="7.7109375" customWidth="1"/>
    <col min="13573" max="13573" width="8.42578125" customWidth="1"/>
    <col min="13574" max="13574" width="8.7109375" customWidth="1"/>
    <col min="13817" max="13817" width="26" customWidth="1"/>
    <col min="13818" max="13818" width="12.140625" customWidth="1"/>
    <col min="13819" max="13819" width="8" customWidth="1"/>
    <col min="13820" max="13820" width="8.85546875" customWidth="1"/>
    <col min="13821" max="13821" width="8.7109375" customWidth="1"/>
    <col min="13822" max="13822" width="10.5703125" customWidth="1"/>
    <col min="13824" max="13824" width="5.140625" customWidth="1"/>
    <col min="13825" max="13825" width="34.7109375" customWidth="1"/>
    <col min="13826" max="13826" width="8.28515625" customWidth="1"/>
    <col min="13827" max="13827" width="7.7109375" customWidth="1"/>
    <col min="13829" max="13829" width="8.42578125" customWidth="1"/>
    <col min="13830" max="13830" width="8.7109375" customWidth="1"/>
    <col min="14073" max="14073" width="26" customWidth="1"/>
    <col min="14074" max="14074" width="12.140625" customWidth="1"/>
    <col min="14075" max="14075" width="8" customWidth="1"/>
    <col min="14076" max="14076" width="8.85546875" customWidth="1"/>
    <col min="14077" max="14077" width="8.7109375" customWidth="1"/>
    <col min="14078" max="14078" width="10.5703125" customWidth="1"/>
    <col min="14080" max="14080" width="5.140625" customWidth="1"/>
    <col min="14081" max="14081" width="34.7109375" customWidth="1"/>
    <col min="14082" max="14082" width="8.28515625" customWidth="1"/>
    <col min="14083" max="14083" width="7.7109375" customWidth="1"/>
    <col min="14085" max="14085" width="8.42578125" customWidth="1"/>
    <col min="14086" max="14086" width="8.7109375" customWidth="1"/>
    <col min="14329" max="14329" width="26" customWidth="1"/>
    <col min="14330" max="14330" width="12.140625" customWidth="1"/>
    <col min="14331" max="14331" width="8" customWidth="1"/>
    <col min="14332" max="14332" width="8.85546875" customWidth="1"/>
    <col min="14333" max="14333" width="8.7109375" customWidth="1"/>
    <col min="14334" max="14334" width="10.5703125" customWidth="1"/>
    <col min="14336" max="14336" width="5.140625" customWidth="1"/>
    <col min="14337" max="14337" width="34.7109375" customWidth="1"/>
    <col min="14338" max="14338" width="8.28515625" customWidth="1"/>
    <col min="14339" max="14339" width="7.7109375" customWidth="1"/>
    <col min="14341" max="14341" width="8.42578125" customWidth="1"/>
    <col min="14342" max="14342" width="8.7109375" customWidth="1"/>
    <col min="14585" max="14585" width="26" customWidth="1"/>
    <col min="14586" max="14586" width="12.140625" customWidth="1"/>
    <col min="14587" max="14587" width="8" customWidth="1"/>
    <col min="14588" max="14588" width="8.85546875" customWidth="1"/>
    <col min="14589" max="14589" width="8.7109375" customWidth="1"/>
    <col min="14590" max="14590" width="10.5703125" customWidth="1"/>
    <col min="14592" max="14592" width="5.140625" customWidth="1"/>
    <col min="14593" max="14593" width="34.7109375" customWidth="1"/>
    <col min="14594" max="14594" width="8.28515625" customWidth="1"/>
    <col min="14595" max="14595" width="7.7109375" customWidth="1"/>
    <col min="14597" max="14597" width="8.42578125" customWidth="1"/>
    <col min="14598" max="14598" width="8.7109375" customWidth="1"/>
    <col min="14841" max="14841" width="26" customWidth="1"/>
    <col min="14842" max="14842" width="12.140625" customWidth="1"/>
    <col min="14843" max="14843" width="8" customWidth="1"/>
    <col min="14844" max="14844" width="8.85546875" customWidth="1"/>
    <col min="14845" max="14845" width="8.7109375" customWidth="1"/>
    <col min="14846" max="14846" width="10.5703125" customWidth="1"/>
    <col min="14848" max="14848" width="5.140625" customWidth="1"/>
    <col min="14849" max="14849" width="34.7109375" customWidth="1"/>
    <col min="14850" max="14850" width="8.28515625" customWidth="1"/>
    <col min="14851" max="14851" width="7.7109375" customWidth="1"/>
    <col min="14853" max="14853" width="8.42578125" customWidth="1"/>
    <col min="14854" max="14854" width="8.7109375" customWidth="1"/>
    <col min="15097" max="15097" width="26" customWidth="1"/>
    <col min="15098" max="15098" width="12.140625" customWidth="1"/>
    <col min="15099" max="15099" width="8" customWidth="1"/>
    <col min="15100" max="15100" width="8.85546875" customWidth="1"/>
    <col min="15101" max="15101" width="8.7109375" customWidth="1"/>
    <col min="15102" max="15102" width="10.5703125" customWidth="1"/>
    <col min="15104" max="15104" width="5.140625" customWidth="1"/>
    <col min="15105" max="15105" width="34.7109375" customWidth="1"/>
    <col min="15106" max="15106" width="8.28515625" customWidth="1"/>
    <col min="15107" max="15107" width="7.7109375" customWidth="1"/>
    <col min="15109" max="15109" width="8.42578125" customWidth="1"/>
    <col min="15110" max="15110" width="8.7109375" customWidth="1"/>
    <col min="15353" max="15353" width="26" customWidth="1"/>
    <col min="15354" max="15354" width="12.140625" customWidth="1"/>
    <col min="15355" max="15355" width="8" customWidth="1"/>
    <col min="15356" max="15356" width="8.85546875" customWidth="1"/>
    <col min="15357" max="15357" width="8.7109375" customWidth="1"/>
    <col min="15358" max="15358" width="10.5703125" customWidth="1"/>
    <col min="15360" max="15360" width="5.140625" customWidth="1"/>
    <col min="15361" max="15361" width="34.7109375" customWidth="1"/>
    <col min="15362" max="15362" width="8.28515625" customWidth="1"/>
    <col min="15363" max="15363" width="7.7109375" customWidth="1"/>
    <col min="15365" max="15365" width="8.42578125" customWidth="1"/>
    <col min="15366" max="15366" width="8.7109375" customWidth="1"/>
    <col min="15609" max="15609" width="26" customWidth="1"/>
    <col min="15610" max="15610" width="12.140625" customWidth="1"/>
    <col min="15611" max="15611" width="8" customWidth="1"/>
    <col min="15612" max="15612" width="8.85546875" customWidth="1"/>
    <col min="15613" max="15613" width="8.7109375" customWidth="1"/>
    <col min="15614" max="15614" width="10.5703125" customWidth="1"/>
    <col min="15616" max="15616" width="5.140625" customWidth="1"/>
    <col min="15617" max="15617" width="34.7109375" customWidth="1"/>
    <col min="15618" max="15618" width="8.28515625" customWidth="1"/>
    <col min="15619" max="15619" width="7.7109375" customWidth="1"/>
    <col min="15621" max="15621" width="8.42578125" customWidth="1"/>
    <col min="15622" max="15622" width="8.7109375" customWidth="1"/>
    <col min="15865" max="15865" width="26" customWidth="1"/>
    <col min="15866" max="15866" width="12.140625" customWidth="1"/>
    <col min="15867" max="15867" width="8" customWidth="1"/>
    <col min="15868" max="15868" width="8.85546875" customWidth="1"/>
    <col min="15869" max="15869" width="8.7109375" customWidth="1"/>
    <col min="15870" max="15870" width="10.5703125" customWidth="1"/>
    <col min="15872" max="15872" width="5.140625" customWidth="1"/>
    <col min="15873" max="15873" width="34.7109375" customWidth="1"/>
    <col min="15874" max="15874" width="8.28515625" customWidth="1"/>
    <col min="15875" max="15875" width="7.7109375" customWidth="1"/>
    <col min="15877" max="15877" width="8.42578125" customWidth="1"/>
    <col min="15878" max="15878" width="8.7109375" customWidth="1"/>
    <col min="16121" max="16121" width="26" customWidth="1"/>
    <col min="16122" max="16122" width="12.140625" customWidth="1"/>
    <col min="16123" max="16123" width="8" customWidth="1"/>
    <col min="16124" max="16124" width="8.85546875" customWidth="1"/>
    <col min="16125" max="16125" width="8.7109375" customWidth="1"/>
    <col min="16126" max="16126" width="10.5703125" customWidth="1"/>
    <col min="16128" max="16128" width="5.140625" customWidth="1"/>
    <col min="16129" max="16129" width="34.7109375" customWidth="1"/>
    <col min="16130" max="16130" width="8.28515625" customWidth="1"/>
    <col min="16131" max="16131" width="7.7109375" customWidth="1"/>
    <col min="16133" max="16133" width="8.42578125" customWidth="1"/>
    <col min="16134" max="16134" width="8.7109375" customWidth="1"/>
  </cols>
  <sheetData>
    <row r="1" spans="1:7" ht="15" x14ac:dyDescent="0.25">
      <c r="A1" s="27" t="s">
        <v>2</v>
      </c>
      <c r="B1" s="27"/>
      <c r="C1" s="27"/>
      <c r="D1" s="27"/>
      <c r="E1" s="27"/>
      <c r="F1" s="27"/>
      <c r="G1" s="27"/>
    </row>
    <row r="2" spans="1:7" ht="15" x14ac:dyDescent="0.25">
      <c r="A2" s="27" t="str">
        <f>'Tabell 1.6'!A3</f>
        <v>Salgspris</v>
      </c>
      <c r="B2" s="48"/>
      <c r="C2" s="48"/>
      <c r="D2" s="48"/>
      <c r="E2" s="48">
        <f>'Tabell 1.6'!F3</f>
        <v>220</v>
      </c>
      <c r="F2" s="27"/>
      <c r="G2" s="27"/>
    </row>
    <row r="3" spans="1:7" ht="15" x14ac:dyDescent="0.25">
      <c r="A3" s="27" t="str">
        <f>'Tabell 1.6'!A4</f>
        <v>Råmaterialer</v>
      </c>
      <c r="B3" s="48">
        <f>'Tabell 1.6'!C4</f>
        <v>1.1000000000000001</v>
      </c>
      <c r="C3" s="48">
        <f>'Tabell 1.6'!D4</f>
        <v>90</v>
      </c>
      <c r="D3" s="48">
        <f>'Tabell 1.6'!E4</f>
        <v>99.000000000000014</v>
      </c>
      <c r="E3" s="48"/>
      <c r="F3" s="27"/>
      <c r="G3" s="27"/>
    </row>
    <row r="4" spans="1:7" ht="15" x14ac:dyDescent="0.25">
      <c r="A4" s="27" t="str">
        <f>'Tabell 1.6'!A5</f>
        <v>Produksjonslønn</v>
      </c>
      <c r="B4" s="48">
        <f>'Tabell 1.6'!C5</f>
        <v>5</v>
      </c>
      <c r="C4" s="48">
        <f>'Tabell 1.6'!D5</f>
        <v>6</v>
      </c>
      <c r="D4" s="48">
        <f>'Tabell 1.6'!E5</f>
        <v>30</v>
      </c>
      <c r="E4" s="48"/>
      <c r="F4" s="27"/>
      <c r="G4" s="27"/>
    </row>
    <row r="5" spans="1:7" ht="15" x14ac:dyDescent="0.25">
      <c r="A5" s="27" t="str">
        <f>'Tabell 1.6'!A6</f>
        <v>Frakt</v>
      </c>
      <c r="B5" s="48"/>
      <c r="C5" s="48"/>
      <c r="D5" s="48">
        <f>'Tabell 1.6'!E6</f>
        <v>15</v>
      </c>
      <c r="E5" s="48"/>
      <c r="F5" s="27"/>
      <c r="G5" s="27"/>
    </row>
    <row r="6" spans="1:7" ht="15" x14ac:dyDescent="0.25">
      <c r="A6" s="27" t="str">
        <f>'Tabell 1.6'!A7</f>
        <v>Sum variable enhetskostnader</v>
      </c>
      <c r="B6" s="48"/>
      <c r="C6" s="48"/>
      <c r="D6" s="48">
        <f>'Tabell 1.6'!E7</f>
        <v>144</v>
      </c>
      <c r="E6" s="48"/>
      <c r="F6" s="27"/>
      <c r="G6" s="27"/>
    </row>
    <row r="7" spans="1:7" ht="15" x14ac:dyDescent="0.25">
      <c r="A7" s="27"/>
      <c r="B7" s="27"/>
      <c r="C7" s="27"/>
      <c r="D7" s="27"/>
      <c r="E7" s="48"/>
      <c r="F7" s="27"/>
      <c r="G7" s="27"/>
    </row>
    <row r="8" spans="1:7" ht="15" x14ac:dyDescent="0.25">
      <c r="A8" s="27" t="str">
        <f>'Tabell 1.6'!A8</f>
        <v>Salgsvolum</v>
      </c>
      <c r="B8" s="27" t="str">
        <f>'Tabell 1.6'!B8</f>
        <v>kilo garn</v>
      </c>
      <c r="C8" s="27"/>
      <c r="D8" s="27">
        <f>'Tabell 1.6'!E8</f>
        <v>10000</v>
      </c>
      <c r="E8" s="48"/>
      <c r="F8" s="27"/>
      <c r="G8" s="27"/>
    </row>
    <row r="9" spans="1:7" ht="15" x14ac:dyDescent="0.25">
      <c r="A9" s="27" t="str">
        <f>'Tabell 1.6'!A9</f>
        <v xml:space="preserve">Faste kostnader </v>
      </c>
      <c r="B9" s="27" t="str">
        <f>'Tabell 1.6'!B9</f>
        <v>tusen kroner</v>
      </c>
      <c r="C9" s="27"/>
      <c r="D9" s="27">
        <f>'Tabell 1.6'!E9</f>
        <v>600</v>
      </c>
      <c r="E9" s="48"/>
      <c r="F9" s="27"/>
      <c r="G9" s="27"/>
    </row>
    <row r="10" spans="1:7" ht="15" x14ac:dyDescent="0.25">
      <c r="A10" s="27" t="str">
        <f>'Tabell 1.6'!A10</f>
        <v>Faste kostnader</v>
      </c>
      <c r="B10" s="27" t="str">
        <f>'Tabell 1.6'!B10</f>
        <v>kroner/kilo garn</v>
      </c>
      <c r="C10" s="27"/>
      <c r="D10" s="48">
        <f>'Tabell 1.6'!E10</f>
        <v>60</v>
      </c>
      <c r="E10" s="48"/>
      <c r="F10" s="27"/>
      <c r="G10" s="27"/>
    </row>
    <row r="11" spans="1:7" ht="15" x14ac:dyDescent="0.25">
      <c r="A11" s="27" t="str">
        <f>'Tabell 1.6'!A11</f>
        <v>Selvkost</v>
      </c>
      <c r="B11" s="27" t="str">
        <f>'Tabell 1.6'!B11</f>
        <v>kr/kilo garn</v>
      </c>
      <c r="C11" s="27"/>
      <c r="D11" s="48">
        <f>'Tabell 1.6'!E11</f>
        <v>204</v>
      </c>
      <c r="E11" s="48">
        <f>'Tabell 1.6'!F11</f>
        <v>204</v>
      </c>
      <c r="F11" s="27"/>
      <c r="G11" s="27"/>
    </row>
    <row r="12" spans="1:7" ht="15" x14ac:dyDescent="0.25">
      <c r="A12" s="27" t="str">
        <f>'Tabell 1.6'!A12</f>
        <v>Resultat pr. enhet</v>
      </c>
      <c r="B12" s="27" t="str">
        <f>'Tabell 1.6'!B12</f>
        <v>kr/kilo garn</v>
      </c>
      <c r="C12" s="27"/>
      <c r="D12" s="27">
        <f>'Tabell 1.6'!E12</f>
        <v>0</v>
      </c>
      <c r="E12" s="48">
        <f>'Tabell 1.6'!F12</f>
        <v>16</v>
      </c>
      <c r="F12" s="27"/>
      <c r="G12" s="27"/>
    </row>
    <row r="13" spans="1:7" ht="15" x14ac:dyDescent="0.25">
      <c r="A13" s="27" t="str">
        <f>'Tabell 1.6'!A13</f>
        <v>Resultat</v>
      </c>
      <c r="B13" s="27" t="str">
        <f>'Tabell 1.6'!B13</f>
        <v>tusen kroner</v>
      </c>
      <c r="C13" s="27"/>
      <c r="D13" s="27">
        <f>'Tabell 1.6'!E13</f>
        <v>0</v>
      </c>
      <c r="E13" s="49">
        <f>'Tabell 1.6'!F13</f>
        <v>160</v>
      </c>
      <c r="F13" s="27"/>
      <c r="G13" s="27"/>
    </row>
    <row r="14" spans="1:7" ht="15" x14ac:dyDescent="0.25">
      <c r="A14" s="27">
        <f>'Tabell 1.6'!A14</f>
        <v>0</v>
      </c>
      <c r="B14" s="27">
        <f>'Tabell 1.6'!C14</f>
        <v>0</v>
      </c>
      <c r="C14" s="27"/>
      <c r="D14" s="27">
        <f>'Tabell 1.6'!E14</f>
        <v>0</v>
      </c>
      <c r="E14" s="48">
        <f>'Tabell 1.6'!F14</f>
        <v>0</v>
      </c>
      <c r="F14" s="27"/>
      <c r="G14" s="27"/>
    </row>
    <row r="15" spans="1:7" ht="15" x14ac:dyDescent="0.25">
      <c r="A15" s="27"/>
      <c r="B15" s="27"/>
      <c r="C15" s="27"/>
      <c r="D15" s="27"/>
      <c r="E15" s="49"/>
      <c r="F15" s="27"/>
      <c r="G15" s="27"/>
    </row>
    <row r="16" spans="1:7" ht="15" x14ac:dyDescent="0.25">
      <c r="A16" s="27" t="str">
        <f>A8</f>
        <v>Salgsvolum</v>
      </c>
      <c r="B16" s="30">
        <v>1000</v>
      </c>
      <c r="C16" s="30">
        <v>2500</v>
      </c>
      <c r="D16" s="50">
        <f>C16+$C$16</f>
        <v>5000</v>
      </c>
      <c r="E16" s="50">
        <f t="shared" ref="E16:F16" si="0">D16+$C$16</f>
        <v>7500</v>
      </c>
      <c r="F16" s="50">
        <f t="shared" si="0"/>
        <v>10000</v>
      </c>
      <c r="G16" s="27"/>
    </row>
    <row r="17" spans="1:7" ht="15" x14ac:dyDescent="0.25">
      <c r="A17" s="51" t="s">
        <v>12</v>
      </c>
      <c r="B17" s="50">
        <f>$D$6</f>
        <v>144</v>
      </c>
      <c r="C17" s="50">
        <f>$D$6</f>
        <v>144</v>
      </c>
      <c r="D17" s="50">
        <f>$D$6</f>
        <v>144</v>
      </c>
      <c r="E17" s="50">
        <f>$D$6</f>
        <v>144</v>
      </c>
      <c r="F17" s="50">
        <f>$D$6</f>
        <v>144</v>
      </c>
      <c r="G17" s="27"/>
    </row>
    <row r="18" spans="1:7" ht="15" x14ac:dyDescent="0.25">
      <c r="A18" s="27" t="s">
        <v>13</v>
      </c>
      <c r="B18" s="38">
        <f>B17+$D$9*1000/B16</f>
        <v>744</v>
      </c>
      <c r="C18" s="38">
        <f>C17+$D$9*1000/C16</f>
        <v>384</v>
      </c>
      <c r="D18" s="38">
        <f>D17+$D$9*1000/D16</f>
        <v>264</v>
      </c>
      <c r="E18" s="38">
        <f>E17+$D$9*1000/E16</f>
        <v>224</v>
      </c>
      <c r="F18" s="38">
        <f>F17+$D$9*1000/F16</f>
        <v>204</v>
      </c>
      <c r="G18" s="27"/>
    </row>
    <row r="19" spans="1:7" ht="15" x14ac:dyDescent="0.25">
      <c r="A19" s="27"/>
      <c r="B19" s="27"/>
      <c r="C19" s="27"/>
      <c r="D19" s="27"/>
      <c r="E19" s="27"/>
      <c r="F19" s="27"/>
      <c r="G19" s="27"/>
    </row>
    <row r="20" spans="1:7" ht="11.25" customHeight="1" x14ac:dyDescent="0.25">
      <c r="A20" s="27"/>
      <c r="B20" s="27"/>
      <c r="C20" s="27"/>
      <c r="D20" s="27"/>
      <c r="E20" s="27"/>
      <c r="F20" s="27"/>
      <c r="G20" s="27"/>
    </row>
    <row r="21" spans="1:7" ht="15" x14ac:dyDescent="0.25">
      <c r="A21" s="27"/>
      <c r="B21" s="36"/>
      <c r="C21" s="27"/>
      <c r="D21" s="27"/>
      <c r="E21" s="27"/>
      <c r="F21" s="27"/>
      <c r="G21" s="27"/>
    </row>
    <row r="22" spans="1:7" ht="15" x14ac:dyDescent="0.25">
      <c r="A22" s="27"/>
      <c r="B22" s="27"/>
      <c r="C22" s="27"/>
      <c r="D22" s="27"/>
      <c r="E22" s="27"/>
      <c r="F22" s="27"/>
      <c r="G22" s="27"/>
    </row>
    <row r="23" spans="1:7" ht="15" x14ac:dyDescent="0.25">
      <c r="A23" s="27"/>
      <c r="B23" s="27"/>
      <c r="C23" s="27"/>
      <c r="D23" s="27"/>
      <c r="E23" s="27"/>
      <c r="F23" s="27"/>
      <c r="G23" s="27"/>
    </row>
    <row r="24" spans="1:7" ht="15" x14ac:dyDescent="0.25">
      <c r="A24" s="27"/>
      <c r="B24" s="27"/>
      <c r="C24" s="27"/>
      <c r="D24" s="27"/>
      <c r="E24" s="27"/>
      <c r="F24" s="27"/>
      <c r="G24" s="27"/>
    </row>
    <row r="25" spans="1:7" ht="15" x14ac:dyDescent="0.25">
      <c r="A25" s="27"/>
      <c r="B25" s="27"/>
      <c r="C25" s="27"/>
      <c r="D25" s="27"/>
      <c r="E25" s="27"/>
      <c r="F25" s="27"/>
      <c r="G25" s="27"/>
    </row>
    <row r="26" spans="1:7" ht="15" x14ac:dyDescent="0.25">
      <c r="A26" s="27"/>
      <c r="B26" s="52"/>
      <c r="C26" s="52"/>
      <c r="D26" s="52"/>
      <c r="E26" s="52"/>
      <c r="F26" s="52"/>
      <c r="G26" s="27"/>
    </row>
    <row r="27" spans="1:7" ht="15" x14ac:dyDescent="0.25">
      <c r="A27" s="27"/>
      <c r="B27" s="38"/>
      <c r="C27" s="38"/>
      <c r="D27" s="38"/>
      <c r="E27" s="38"/>
      <c r="F27" s="38"/>
      <c r="G27" s="27"/>
    </row>
    <row r="28" spans="1:7" ht="15" x14ac:dyDescent="0.25">
      <c r="A28" s="27"/>
      <c r="B28" s="27"/>
      <c r="C28" s="27"/>
      <c r="D28" s="27"/>
      <c r="E28" s="27"/>
      <c r="F28" s="27"/>
      <c r="G28" s="27"/>
    </row>
    <row r="29" spans="1:7" ht="15" x14ac:dyDescent="0.25">
      <c r="A29" s="27"/>
      <c r="B29" s="27"/>
      <c r="C29" s="27"/>
      <c r="D29" s="27"/>
      <c r="E29" s="27"/>
      <c r="F29" s="27"/>
      <c r="G29" s="27"/>
    </row>
    <row r="30" spans="1:7" ht="15" x14ac:dyDescent="0.25">
      <c r="A30" s="27"/>
      <c r="B30" s="27"/>
      <c r="C30" s="27"/>
      <c r="D30" s="27"/>
      <c r="E30" s="27"/>
      <c r="F30" s="27"/>
      <c r="G30" s="27"/>
    </row>
    <row r="31" spans="1:7" ht="15" x14ac:dyDescent="0.25">
      <c r="A31" s="27"/>
      <c r="B31" s="27"/>
      <c r="C31" s="27"/>
      <c r="D31" s="27"/>
      <c r="E31" s="27"/>
      <c r="F31" s="27"/>
      <c r="G31" s="27"/>
    </row>
    <row r="32" spans="1:7" ht="15" x14ac:dyDescent="0.25">
      <c r="A32" s="27"/>
      <c r="B32" s="27"/>
      <c r="C32" s="27"/>
      <c r="D32" s="27"/>
      <c r="E32" s="27"/>
      <c r="F32" s="27"/>
      <c r="G32" s="27"/>
    </row>
    <row r="33" spans="1:7" ht="15" x14ac:dyDescent="0.25">
      <c r="A33" s="27"/>
      <c r="B33" s="27"/>
      <c r="C33" s="27"/>
      <c r="D33" s="27"/>
      <c r="E33" s="27"/>
      <c r="F33" s="27"/>
      <c r="G33" s="27"/>
    </row>
    <row r="34" spans="1:7" ht="15" x14ac:dyDescent="0.25">
      <c r="A34" s="27"/>
      <c r="B34" s="27"/>
      <c r="C34" s="27"/>
      <c r="D34" s="27"/>
      <c r="E34" s="27"/>
      <c r="F34" s="27"/>
      <c r="G34" s="27"/>
    </row>
    <row r="35" spans="1:7" ht="15" x14ac:dyDescent="0.25">
      <c r="A35" s="50"/>
      <c r="B35" s="27"/>
      <c r="C35" s="27"/>
      <c r="D35" s="27"/>
      <c r="E35" s="27"/>
      <c r="F35" s="27"/>
      <c r="G35" s="27"/>
    </row>
    <row r="36" spans="1:7" ht="15" x14ac:dyDescent="0.25">
      <c r="A36" s="27"/>
      <c r="B36" s="27"/>
      <c r="C36" s="27"/>
      <c r="D36" s="27"/>
      <c r="E36" s="27"/>
      <c r="F36" s="27"/>
      <c r="G36" s="27"/>
    </row>
    <row r="37" spans="1:7" ht="15" x14ac:dyDescent="0.25">
      <c r="A37" s="27"/>
      <c r="B37" s="27"/>
      <c r="C37" s="27"/>
      <c r="D37" s="27"/>
      <c r="E37" s="27"/>
      <c r="F37" s="27"/>
      <c r="G37" s="27"/>
    </row>
    <row r="38" spans="1:7" ht="15" x14ac:dyDescent="0.25">
      <c r="A38" s="27"/>
      <c r="B38" s="27"/>
      <c r="C38" s="27"/>
      <c r="D38" s="27"/>
      <c r="E38" s="27"/>
      <c r="F38" s="27"/>
      <c r="G38" s="27"/>
    </row>
    <row r="39" spans="1:7" ht="15" x14ac:dyDescent="0.25">
      <c r="A39" s="27"/>
      <c r="B39" s="27"/>
      <c r="C39" s="27"/>
      <c r="D39" s="27"/>
      <c r="E39" s="27"/>
      <c r="F39" s="27"/>
      <c r="G39" s="27"/>
    </row>
    <row r="40" spans="1:7" ht="15" x14ac:dyDescent="0.25">
      <c r="A40" s="27"/>
      <c r="B40" s="27"/>
      <c r="C40" s="27"/>
      <c r="D40" s="27"/>
      <c r="E40" s="27"/>
      <c r="F40" s="27"/>
      <c r="G40" s="27"/>
    </row>
    <row r="41" spans="1:7" ht="15" x14ac:dyDescent="0.25">
      <c r="A41" s="27"/>
      <c r="B41" s="27"/>
      <c r="C41" s="27"/>
      <c r="D41" s="27"/>
      <c r="E41" s="27"/>
      <c r="F41" s="27"/>
      <c r="G41" s="27"/>
    </row>
    <row r="53" spans="1:2" x14ac:dyDescent="0.2">
      <c r="A53" s="25"/>
      <c r="B53" s="25"/>
    </row>
  </sheetData>
  <printOptions gridLines="1"/>
  <pageMargins left="0.75" right="0.75" top="1" bottom="1" header="0.5" footer="0.5"/>
  <pageSetup paperSize="9"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3"/>
  <sheetViews>
    <sheetView zoomScaleNormal="100" workbookViewId="0"/>
  </sheetViews>
  <sheetFormatPr baseColWidth="10" defaultColWidth="9.140625" defaultRowHeight="12.75" outlineLevelCol="2" x14ac:dyDescent="0.2"/>
  <cols>
    <col min="1" max="1" width="26" customWidth="1"/>
    <col min="2" max="2" width="15.140625" customWidth="1"/>
    <col min="3" max="3" width="8" customWidth="1"/>
    <col min="4" max="4" width="8.85546875" customWidth="1"/>
    <col min="5" max="5" width="8.7109375" customWidth="1"/>
    <col min="6" max="6" width="10.5703125" customWidth="1"/>
    <col min="8" max="8" width="5.140625" customWidth="1"/>
    <col min="9" max="9" width="34.7109375" hidden="1" customWidth="1" outlineLevel="2"/>
    <col min="10" max="10" width="8.28515625" hidden="1" customWidth="1" outlineLevel="2"/>
    <col min="11" max="11" width="7.7109375" hidden="1" customWidth="1" outlineLevel="2"/>
    <col min="12" max="12" width="0" hidden="1" customWidth="1" outlineLevel="2"/>
    <col min="13" max="13" width="8.42578125" hidden="1" customWidth="1" outlineLevel="2"/>
    <col min="14" max="14" width="8.7109375" hidden="1" customWidth="1" outlineLevel="2"/>
    <col min="15" max="15" width="9.140625" collapsed="1"/>
    <col min="257" max="257" width="26" customWidth="1"/>
    <col min="258" max="258" width="12.140625" customWidth="1"/>
    <col min="259" max="259" width="8" customWidth="1"/>
    <col min="260" max="260" width="8.85546875" customWidth="1"/>
    <col min="261" max="261" width="8.7109375" customWidth="1"/>
    <col min="262" max="262" width="10.5703125" customWidth="1"/>
    <col min="264" max="264" width="5.140625" customWidth="1"/>
    <col min="265" max="265" width="34.7109375" customWidth="1"/>
    <col min="266" max="266" width="8.28515625" customWidth="1"/>
    <col min="267" max="267" width="7.7109375" customWidth="1"/>
    <col min="269" max="269" width="8.42578125" customWidth="1"/>
    <col min="270" max="270" width="8.7109375" customWidth="1"/>
    <col min="513" max="513" width="26" customWidth="1"/>
    <col min="514" max="514" width="12.140625" customWidth="1"/>
    <col min="515" max="515" width="8" customWidth="1"/>
    <col min="516" max="516" width="8.85546875" customWidth="1"/>
    <col min="517" max="517" width="8.7109375" customWidth="1"/>
    <col min="518" max="518" width="10.5703125" customWidth="1"/>
    <col min="520" max="520" width="5.140625" customWidth="1"/>
    <col min="521" max="521" width="34.7109375" customWidth="1"/>
    <col min="522" max="522" width="8.28515625" customWidth="1"/>
    <col min="523" max="523" width="7.7109375" customWidth="1"/>
    <col min="525" max="525" width="8.42578125" customWidth="1"/>
    <col min="526" max="526" width="8.7109375" customWidth="1"/>
    <col min="769" max="769" width="26" customWidth="1"/>
    <col min="770" max="770" width="12.140625" customWidth="1"/>
    <col min="771" max="771" width="8" customWidth="1"/>
    <col min="772" max="772" width="8.85546875" customWidth="1"/>
    <col min="773" max="773" width="8.7109375" customWidth="1"/>
    <col min="774" max="774" width="10.5703125" customWidth="1"/>
    <col min="776" max="776" width="5.140625" customWidth="1"/>
    <col min="777" max="777" width="34.7109375" customWidth="1"/>
    <col min="778" max="778" width="8.28515625" customWidth="1"/>
    <col min="779" max="779" width="7.7109375" customWidth="1"/>
    <col min="781" max="781" width="8.42578125" customWidth="1"/>
    <col min="782" max="782" width="8.7109375" customWidth="1"/>
    <col min="1025" max="1025" width="26" customWidth="1"/>
    <col min="1026" max="1026" width="12.140625" customWidth="1"/>
    <col min="1027" max="1027" width="8" customWidth="1"/>
    <col min="1028" max="1028" width="8.85546875" customWidth="1"/>
    <col min="1029" max="1029" width="8.7109375" customWidth="1"/>
    <col min="1030" max="1030" width="10.5703125" customWidth="1"/>
    <col min="1032" max="1032" width="5.140625" customWidth="1"/>
    <col min="1033" max="1033" width="34.7109375" customWidth="1"/>
    <col min="1034" max="1034" width="8.28515625" customWidth="1"/>
    <col min="1035" max="1035" width="7.7109375" customWidth="1"/>
    <col min="1037" max="1037" width="8.42578125" customWidth="1"/>
    <col min="1038" max="1038" width="8.7109375" customWidth="1"/>
    <col min="1281" max="1281" width="26" customWidth="1"/>
    <col min="1282" max="1282" width="12.140625" customWidth="1"/>
    <col min="1283" max="1283" width="8" customWidth="1"/>
    <col min="1284" max="1284" width="8.85546875" customWidth="1"/>
    <col min="1285" max="1285" width="8.7109375" customWidth="1"/>
    <col min="1286" max="1286" width="10.5703125" customWidth="1"/>
    <col min="1288" max="1288" width="5.140625" customWidth="1"/>
    <col min="1289" max="1289" width="34.7109375" customWidth="1"/>
    <col min="1290" max="1290" width="8.28515625" customWidth="1"/>
    <col min="1291" max="1291" width="7.7109375" customWidth="1"/>
    <col min="1293" max="1293" width="8.42578125" customWidth="1"/>
    <col min="1294" max="1294" width="8.7109375" customWidth="1"/>
    <col min="1537" max="1537" width="26" customWidth="1"/>
    <col min="1538" max="1538" width="12.140625" customWidth="1"/>
    <col min="1539" max="1539" width="8" customWidth="1"/>
    <col min="1540" max="1540" width="8.85546875" customWidth="1"/>
    <col min="1541" max="1541" width="8.7109375" customWidth="1"/>
    <col min="1542" max="1542" width="10.5703125" customWidth="1"/>
    <col min="1544" max="1544" width="5.140625" customWidth="1"/>
    <col min="1545" max="1545" width="34.7109375" customWidth="1"/>
    <col min="1546" max="1546" width="8.28515625" customWidth="1"/>
    <col min="1547" max="1547" width="7.7109375" customWidth="1"/>
    <col min="1549" max="1549" width="8.42578125" customWidth="1"/>
    <col min="1550" max="1550" width="8.7109375" customWidth="1"/>
    <col min="1793" max="1793" width="26" customWidth="1"/>
    <col min="1794" max="1794" width="12.140625" customWidth="1"/>
    <col min="1795" max="1795" width="8" customWidth="1"/>
    <col min="1796" max="1796" width="8.85546875" customWidth="1"/>
    <col min="1797" max="1797" width="8.7109375" customWidth="1"/>
    <col min="1798" max="1798" width="10.5703125" customWidth="1"/>
    <col min="1800" max="1800" width="5.140625" customWidth="1"/>
    <col min="1801" max="1801" width="34.7109375" customWidth="1"/>
    <col min="1802" max="1802" width="8.28515625" customWidth="1"/>
    <col min="1803" max="1803" width="7.7109375" customWidth="1"/>
    <col min="1805" max="1805" width="8.42578125" customWidth="1"/>
    <col min="1806" max="1806" width="8.7109375" customWidth="1"/>
    <col min="2049" max="2049" width="26" customWidth="1"/>
    <col min="2050" max="2050" width="12.140625" customWidth="1"/>
    <col min="2051" max="2051" width="8" customWidth="1"/>
    <col min="2052" max="2052" width="8.85546875" customWidth="1"/>
    <col min="2053" max="2053" width="8.7109375" customWidth="1"/>
    <col min="2054" max="2054" width="10.5703125" customWidth="1"/>
    <col min="2056" max="2056" width="5.140625" customWidth="1"/>
    <col min="2057" max="2057" width="34.7109375" customWidth="1"/>
    <col min="2058" max="2058" width="8.28515625" customWidth="1"/>
    <col min="2059" max="2059" width="7.7109375" customWidth="1"/>
    <col min="2061" max="2061" width="8.42578125" customWidth="1"/>
    <col min="2062" max="2062" width="8.7109375" customWidth="1"/>
    <col min="2305" max="2305" width="26" customWidth="1"/>
    <col min="2306" max="2306" width="12.140625" customWidth="1"/>
    <col min="2307" max="2307" width="8" customWidth="1"/>
    <col min="2308" max="2308" width="8.85546875" customWidth="1"/>
    <col min="2309" max="2309" width="8.7109375" customWidth="1"/>
    <col min="2310" max="2310" width="10.5703125" customWidth="1"/>
    <col min="2312" max="2312" width="5.140625" customWidth="1"/>
    <col min="2313" max="2313" width="34.7109375" customWidth="1"/>
    <col min="2314" max="2314" width="8.28515625" customWidth="1"/>
    <col min="2315" max="2315" width="7.7109375" customWidth="1"/>
    <col min="2317" max="2317" width="8.42578125" customWidth="1"/>
    <col min="2318" max="2318" width="8.7109375" customWidth="1"/>
    <col min="2561" max="2561" width="26" customWidth="1"/>
    <col min="2562" max="2562" width="12.140625" customWidth="1"/>
    <col min="2563" max="2563" width="8" customWidth="1"/>
    <col min="2564" max="2564" width="8.85546875" customWidth="1"/>
    <col min="2565" max="2565" width="8.7109375" customWidth="1"/>
    <col min="2566" max="2566" width="10.5703125" customWidth="1"/>
    <col min="2568" max="2568" width="5.140625" customWidth="1"/>
    <col min="2569" max="2569" width="34.7109375" customWidth="1"/>
    <col min="2570" max="2570" width="8.28515625" customWidth="1"/>
    <col min="2571" max="2571" width="7.7109375" customWidth="1"/>
    <col min="2573" max="2573" width="8.42578125" customWidth="1"/>
    <col min="2574" max="2574" width="8.7109375" customWidth="1"/>
    <col min="2817" max="2817" width="26" customWidth="1"/>
    <col min="2818" max="2818" width="12.140625" customWidth="1"/>
    <col min="2819" max="2819" width="8" customWidth="1"/>
    <col min="2820" max="2820" width="8.85546875" customWidth="1"/>
    <col min="2821" max="2821" width="8.7109375" customWidth="1"/>
    <col min="2822" max="2822" width="10.5703125" customWidth="1"/>
    <col min="2824" max="2824" width="5.140625" customWidth="1"/>
    <col min="2825" max="2825" width="34.7109375" customWidth="1"/>
    <col min="2826" max="2826" width="8.28515625" customWidth="1"/>
    <col min="2827" max="2827" width="7.7109375" customWidth="1"/>
    <col min="2829" max="2829" width="8.42578125" customWidth="1"/>
    <col min="2830" max="2830" width="8.7109375" customWidth="1"/>
    <col min="3073" max="3073" width="26" customWidth="1"/>
    <col min="3074" max="3074" width="12.140625" customWidth="1"/>
    <col min="3075" max="3075" width="8" customWidth="1"/>
    <col min="3076" max="3076" width="8.85546875" customWidth="1"/>
    <col min="3077" max="3077" width="8.7109375" customWidth="1"/>
    <col min="3078" max="3078" width="10.5703125" customWidth="1"/>
    <col min="3080" max="3080" width="5.140625" customWidth="1"/>
    <col min="3081" max="3081" width="34.7109375" customWidth="1"/>
    <col min="3082" max="3082" width="8.28515625" customWidth="1"/>
    <col min="3083" max="3083" width="7.7109375" customWidth="1"/>
    <col min="3085" max="3085" width="8.42578125" customWidth="1"/>
    <col min="3086" max="3086" width="8.7109375" customWidth="1"/>
    <col min="3329" max="3329" width="26" customWidth="1"/>
    <col min="3330" max="3330" width="12.140625" customWidth="1"/>
    <col min="3331" max="3331" width="8" customWidth="1"/>
    <col min="3332" max="3332" width="8.85546875" customWidth="1"/>
    <col min="3333" max="3333" width="8.7109375" customWidth="1"/>
    <col min="3334" max="3334" width="10.5703125" customWidth="1"/>
    <col min="3336" max="3336" width="5.140625" customWidth="1"/>
    <col min="3337" max="3337" width="34.7109375" customWidth="1"/>
    <col min="3338" max="3338" width="8.28515625" customWidth="1"/>
    <col min="3339" max="3339" width="7.7109375" customWidth="1"/>
    <col min="3341" max="3341" width="8.42578125" customWidth="1"/>
    <col min="3342" max="3342" width="8.7109375" customWidth="1"/>
    <col min="3585" max="3585" width="26" customWidth="1"/>
    <col min="3586" max="3586" width="12.140625" customWidth="1"/>
    <col min="3587" max="3587" width="8" customWidth="1"/>
    <col min="3588" max="3588" width="8.85546875" customWidth="1"/>
    <col min="3589" max="3589" width="8.7109375" customWidth="1"/>
    <col min="3590" max="3590" width="10.5703125" customWidth="1"/>
    <col min="3592" max="3592" width="5.140625" customWidth="1"/>
    <col min="3593" max="3593" width="34.7109375" customWidth="1"/>
    <col min="3594" max="3594" width="8.28515625" customWidth="1"/>
    <col min="3595" max="3595" width="7.7109375" customWidth="1"/>
    <col min="3597" max="3597" width="8.42578125" customWidth="1"/>
    <col min="3598" max="3598" width="8.7109375" customWidth="1"/>
    <col min="3841" max="3841" width="26" customWidth="1"/>
    <col min="3842" max="3842" width="12.140625" customWidth="1"/>
    <col min="3843" max="3843" width="8" customWidth="1"/>
    <col min="3844" max="3844" width="8.85546875" customWidth="1"/>
    <col min="3845" max="3845" width="8.7109375" customWidth="1"/>
    <col min="3846" max="3846" width="10.5703125" customWidth="1"/>
    <col min="3848" max="3848" width="5.140625" customWidth="1"/>
    <col min="3849" max="3849" width="34.7109375" customWidth="1"/>
    <col min="3850" max="3850" width="8.28515625" customWidth="1"/>
    <col min="3851" max="3851" width="7.7109375" customWidth="1"/>
    <col min="3853" max="3853" width="8.42578125" customWidth="1"/>
    <col min="3854" max="3854" width="8.7109375" customWidth="1"/>
    <col min="4097" max="4097" width="26" customWidth="1"/>
    <col min="4098" max="4098" width="12.140625" customWidth="1"/>
    <col min="4099" max="4099" width="8" customWidth="1"/>
    <col min="4100" max="4100" width="8.85546875" customWidth="1"/>
    <col min="4101" max="4101" width="8.7109375" customWidth="1"/>
    <col min="4102" max="4102" width="10.5703125" customWidth="1"/>
    <col min="4104" max="4104" width="5.140625" customWidth="1"/>
    <col min="4105" max="4105" width="34.7109375" customWidth="1"/>
    <col min="4106" max="4106" width="8.28515625" customWidth="1"/>
    <col min="4107" max="4107" width="7.7109375" customWidth="1"/>
    <col min="4109" max="4109" width="8.42578125" customWidth="1"/>
    <col min="4110" max="4110" width="8.7109375" customWidth="1"/>
    <col min="4353" max="4353" width="26" customWidth="1"/>
    <col min="4354" max="4354" width="12.140625" customWidth="1"/>
    <col min="4355" max="4355" width="8" customWidth="1"/>
    <col min="4356" max="4356" width="8.85546875" customWidth="1"/>
    <col min="4357" max="4357" width="8.7109375" customWidth="1"/>
    <col min="4358" max="4358" width="10.5703125" customWidth="1"/>
    <col min="4360" max="4360" width="5.140625" customWidth="1"/>
    <col min="4361" max="4361" width="34.7109375" customWidth="1"/>
    <col min="4362" max="4362" width="8.28515625" customWidth="1"/>
    <col min="4363" max="4363" width="7.7109375" customWidth="1"/>
    <col min="4365" max="4365" width="8.42578125" customWidth="1"/>
    <col min="4366" max="4366" width="8.7109375" customWidth="1"/>
    <col min="4609" max="4609" width="26" customWidth="1"/>
    <col min="4610" max="4610" width="12.140625" customWidth="1"/>
    <col min="4611" max="4611" width="8" customWidth="1"/>
    <col min="4612" max="4612" width="8.85546875" customWidth="1"/>
    <col min="4613" max="4613" width="8.7109375" customWidth="1"/>
    <col min="4614" max="4614" width="10.5703125" customWidth="1"/>
    <col min="4616" max="4616" width="5.140625" customWidth="1"/>
    <col min="4617" max="4617" width="34.7109375" customWidth="1"/>
    <col min="4618" max="4618" width="8.28515625" customWidth="1"/>
    <col min="4619" max="4619" width="7.7109375" customWidth="1"/>
    <col min="4621" max="4621" width="8.42578125" customWidth="1"/>
    <col min="4622" max="4622" width="8.7109375" customWidth="1"/>
    <col min="4865" max="4865" width="26" customWidth="1"/>
    <col min="4866" max="4866" width="12.140625" customWidth="1"/>
    <col min="4867" max="4867" width="8" customWidth="1"/>
    <col min="4868" max="4868" width="8.85546875" customWidth="1"/>
    <col min="4869" max="4869" width="8.7109375" customWidth="1"/>
    <col min="4870" max="4870" width="10.5703125" customWidth="1"/>
    <col min="4872" max="4872" width="5.140625" customWidth="1"/>
    <col min="4873" max="4873" width="34.7109375" customWidth="1"/>
    <col min="4874" max="4874" width="8.28515625" customWidth="1"/>
    <col min="4875" max="4875" width="7.7109375" customWidth="1"/>
    <col min="4877" max="4877" width="8.42578125" customWidth="1"/>
    <col min="4878" max="4878" width="8.7109375" customWidth="1"/>
    <col min="5121" max="5121" width="26" customWidth="1"/>
    <col min="5122" max="5122" width="12.140625" customWidth="1"/>
    <col min="5123" max="5123" width="8" customWidth="1"/>
    <col min="5124" max="5124" width="8.85546875" customWidth="1"/>
    <col min="5125" max="5125" width="8.7109375" customWidth="1"/>
    <col min="5126" max="5126" width="10.5703125" customWidth="1"/>
    <col min="5128" max="5128" width="5.140625" customWidth="1"/>
    <col min="5129" max="5129" width="34.7109375" customWidth="1"/>
    <col min="5130" max="5130" width="8.28515625" customWidth="1"/>
    <col min="5131" max="5131" width="7.7109375" customWidth="1"/>
    <col min="5133" max="5133" width="8.42578125" customWidth="1"/>
    <col min="5134" max="5134" width="8.7109375" customWidth="1"/>
    <col min="5377" max="5377" width="26" customWidth="1"/>
    <col min="5378" max="5378" width="12.140625" customWidth="1"/>
    <col min="5379" max="5379" width="8" customWidth="1"/>
    <col min="5380" max="5380" width="8.85546875" customWidth="1"/>
    <col min="5381" max="5381" width="8.7109375" customWidth="1"/>
    <col min="5382" max="5382" width="10.5703125" customWidth="1"/>
    <col min="5384" max="5384" width="5.140625" customWidth="1"/>
    <col min="5385" max="5385" width="34.7109375" customWidth="1"/>
    <col min="5386" max="5386" width="8.28515625" customWidth="1"/>
    <col min="5387" max="5387" width="7.7109375" customWidth="1"/>
    <col min="5389" max="5389" width="8.42578125" customWidth="1"/>
    <col min="5390" max="5390" width="8.7109375" customWidth="1"/>
    <col min="5633" max="5633" width="26" customWidth="1"/>
    <col min="5634" max="5634" width="12.140625" customWidth="1"/>
    <col min="5635" max="5635" width="8" customWidth="1"/>
    <col min="5636" max="5636" width="8.85546875" customWidth="1"/>
    <col min="5637" max="5637" width="8.7109375" customWidth="1"/>
    <col min="5638" max="5638" width="10.5703125" customWidth="1"/>
    <col min="5640" max="5640" width="5.140625" customWidth="1"/>
    <col min="5641" max="5641" width="34.7109375" customWidth="1"/>
    <col min="5642" max="5642" width="8.28515625" customWidth="1"/>
    <col min="5643" max="5643" width="7.7109375" customWidth="1"/>
    <col min="5645" max="5645" width="8.42578125" customWidth="1"/>
    <col min="5646" max="5646" width="8.7109375" customWidth="1"/>
    <col min="5889" max="5889" width="26" customWidth="1"/>
    <col min="5890" max="5890" width="12.140625" customWidth="1"/>
    <col min="5891" max="5891" width="8" customWidth="1"/>
    <col min="5892" max="5892" width="8.85546875" customWidth="1"/>
    <col min="5893" max="5893" width="8.7109375" customWidth="1"/>
    <col min="5894" max="5894" width="10.5703125" customWidth="1"/>
    <col min="5896" max="5896" width="5.140625" customWidth="1"/>
    <col min="5897" max="5897" width="34.7109375" customWidth="1"/>
    <col min="5898" max="5898" width="8.28515625" customWidth="1"/>
    <col min="5899" max="5899" width="7.7109375" customWidth="1"/>
    <col min="5901" max="5901" width="8.42578125" customWidth="1"/>
    <col min="5902" max="5902" width="8.7109375" customWidth="1"/>
    <col min="6145" max="6145" width="26" customWidth="1"/>
    <col min="6146" max="6146" width="12.140625" customWidth="1"/>
    <col min="6147" max="6147" width="8" customWidth="1"/>
    <col min="6148" max="6148" width="8.85546875" customWidth="1"/>
    <col min="6149" max="6149" width="8.7109375" customWidth="1"/>
    <col min="6150" max="6150" width="10.5703125" customWidth="1"/>
    <col min="6152" max="6152" width="5.140625" customWidth="1"/>
    <col min="6153" max="6153" width="34.7109375" customWidth="1"/>
    <col min="6154" max="6154" width="8.28515625" customWidth="1"/>
    <col min="6155" max="6155" width="7.7109375" customWidth="1"/>
    <col min="6157" max="6157" width="8.42578125" customWidth="1"/>
    <col min="6158" max="6158" width="8.7109375" customWidth="1"/>
    <col min="6401" max="6401" width="26" customWidth="1"/>
    <col min="6402" max="6402" width="12.140625" customWidth="1"/>
    <col min="6403" max="6403" width="8" customWidth="1"/>
    <col min="6404" max="6404" width="8.85546875" customWidth="1"/>
    <col min="6405" max="6405" width="8.7109375" customWidth="1"/>
    <col min="6406" max="6406" width="10.5703125" customWidth="1"/>
    <col min="6408" max="6408" width="5.140625" customWidth="1"/>
    <col min="6409" max="6409" width="34.7109375" customWidth="1"/>
    <col min="6410" max="6410" width="8.28515625" customWidth="1"/>
    <col min="6411" max="6411" width="7.7109375" customWidth="1"/>
    <col min="6413" max="6413" width="8.42578125" customWidth="1"/>
    <col min="6414" max="6414" width="8.7109375" customWidth="1"/>
    <col min="6657" max="6657" width="26" customWidth="1"/>
    <col min="6658" max="6658" width="12.140625" customWidth="1"/>
    <col min="6659" max="6659" width="8" customWidth="1"/>
    <col min="6660" max="6660" width="8.85546875" customWidth="1"/>
    <col min="6661" max="6661" width="8.7109375" customWidth="1"/>
    <col min="6662" max="6662" width="10.5703125" customWidth="1"/>
    <col min="6664" max="6664" width="5.140625" customWidth="1"/>
    <col min="6665" max="6665" width="34.7109375" customWidth="1"/>
    <col min="6666" max="6666" width="8.28515625" customWidth="1"/>
    <col min="6667" max="6667" width="7.7109375" customWidth="1"/>
    <col min="6669" max="6669" width="8.42578125" customWidth="1"/>
    <col min="6670" max="6670" width="8.7109375" customWidth="1"/>
    <col min="6913" max="6913" width="26" customWidth="1"/>
    <col min="6914" max="6914" width="12.140625" customWidth="1"/>
    <col min="6915" max="6915" width="8" customWidth="1"/>
    <col min="6916" max="6916" width="8.85546875" customWidth="1"/>
    <col min="6917" max="6917" width="8.7109375" customWidth="1"/>
    <col min="6918" max="6918" width="10.5703125" customWidth="1"/>
    <col min="6920" max="6920" width="5.140625" customWidth="1"/>
    <col min="6921" max="6921" width="34.7109375" customWidth="1"/>
    <col min="6922" max="6922" width="8.28515625" customWidth="1"/>
    <col min="6923" max="6923" width="7.7109375" customWidth="1"/>
    <col min="6925" max="6925" width="8.42578125" customWidth="1"/>
    <col min="6926" max="6926" width="8.7109375" customWidth="1"/>
    <col min="7169" max="7169" width="26" customWidth="1"/>
    <col min="7170" max="7170" width="12.140625" customWidth="1"/>
    <col min="7171" max="7171" width="8" customWidth="1"/>
    <col min="7172" max="7172" width="8.85546875" customWidth="1"/>
    <col min="7173" max="7173" width="8.7109375" customWidth="1"/>
    <col min="7174" max="7174" width="10.5703125" customWidth="1"/>
    <col min="7176" max="7176" width="5.140625" customWidth="1"/>
    <col min="7177" max="7177" width="34.7109375" customWidth="1"/>
    <col min="7178" max="7178" width="8.28515625" customWidth="1"/>
    <col min="7179" max="7179" width="7.7109375" customWidth="1"/>
    <col min="7181" max="7181" width="8.42578125" customWidth="1"/>
    <col min="7182" max="7182" width="8.7109375" customWidth="1"/>
    <col min="7425" max="7425" width="26" customWidth="1"/>
    <col min="7426" max="7426" width="12.140625" customWidth="1"/>
    <col min="7427" max="7427" width="8" customWidth="1"/>
    <col min="7428" max="7428" width="8.85546875" customWidth="1"/>
    <col min="7429" max="7429" width="8.7109375" customWidth="1"/>
    <col min="7430" max="7430" width="10.5703125" customWidth="1"/>
    <col min="7432" max="7432" width="5.140625" customWidth="1"/>
    <col min="7433" max="7433" width="34.7109375" customWidth="1"/>
    <col min="7434" max="7434" width="8.28515625" customWidth="1"/>
    <col min="7435" max="7435" width="7.7109375" customWidth="1"/>
    <col min="7437" max="7437" width="8.42578125" customWidth="1"/>
    <col min="7438" max="7438" width="8.7109375" customWidth="1"/>
    <col min="7681" max="7681" width="26" customWidth="1"/>
    <col min="7682" max="7682" width="12.140625" customWidth="1"/>
    <col min="7683" max="7683" width="8" customWidth="1"/>
    <col min="7684" max="7684" width="8.85546875" customWidth="1"/>
    <col min="7685" max="7685" width="8.7109375" customWidth="1"/>
    <col min="7686" max="7686" width="10.5703125" customWidth="1"/>
    <col min="7688" max="7688" width="5.140625" customWidth="1"/>
    <col min="7689" max="7689" width="34.7109375" customWidth="1"/>
    <col min="7690" max="7690" width="8.28515625" customWidth="1"/>
    <col min="7691" max="7691" width="7.7109375" customWidth="1"/>
    <col min="7693" max="7693" width="8.42578125" customWidth="1"/>
    <col min="7694" max="7694" width="8.7109375" customWidth="1"/>
    <col min="7937" max="7937" width="26" customWidth="1"/>
    <col min="7938" max="7938" width="12.140625" customWidth="1"/>
    <col min="7939" max="7939" width="8" customWidth="1"/>
    <col min="7940" max="7940" width="8.85546875" customWidth="1"/>
    <col min="7941" max="7941" width="8.7109375" customWidth="1"/>
    <col min="7942" max="7942" width="10.5703125" customWidth="1"/>
    <col min="7944" max="7944" width="5.140625" customWidth="1"/>
    <col min="7945" max="7945" width="34.7109375" customWidth="1"/>
    <col min="7946" max="7946" width="8.28515625" customWidth="1"/>
    <col min="7947" max="7947" width="7.7109375" customWidth="1"/>
    <col min="7949" max="7949" width="8.42578125" customWidth="1"/>
    <col min="7950" max="7950" width="8.7109375" customWidth="1"/>
    <col min="8193" max="8193" width="26" customWidth="1"/>
    <col min="8194" max="8194" width="12.140625" customWidth="1"/>
    <col min="8195" max="8195" width="8" customWidth="1"/>
    <col min="8196" max="8196" width="8.85546875" customWidth="1"/>
    <col min="8197" max="8197" width="8.7109375" customWidth="1"/>
    <col min="8198" max="8198" width="10.5703125" customWidth="1"/>
    <col min="8200" max="8200" width="5.140625" customWidth="1"/>
    <col min="8201" max="8201" width="34.7109375" customWidth="1"/>
    <col min="8202" max="8202" width="8.28515625" customWidth="1"/>
    <col min="8203" max="8203" width="7.7109375" customWidth="1"/>
    <col min="8205" max="8205" width="8.42578125" customWidth="1"/>
    <col min="8206" max="8206" width="8.7109375" customWidth="1"/>
    <col min="8449" max="8449" width="26" customWidth="1"/>
    <col min="8450" max="8450" width="12.140625" customWidth="1"/>
    <col min="8451" max="8451" width="8" customWidth="1"/>
    <col min="8452" max="8452" width="8.85546875" customWidth="1"/>
    <col min="8453" max="8453" width="8.7109375" customWidth="1"/>
    <col min="8454" max="8454" width="10.5703125" customWidth="1"/>
    <col min="8456" max="8456" width="5.140625" customWidth="1"/>
    <col min="8457" max="8457" width="34.7109375" customWidth="1"/>
    <col min="8458" max="8458" width="8.28515625" customWidth="1"/>
    <col min="8459" max="8459" width="7.7109375" customWidth="1"/>
    <col min="8461" max="8461" width="8.42578125" customWidth="1"/>
    <col min="8462" max="8462" width="8.7109375" customWidth="1"/>
    <col min="8705" max="8705" width="26" customWidth="1"/>
    <col min="8706" max="8706" width="12.140625" customWidth="1"/>
    <col min="8707" max="8707" width="8" customWidth="1"/>
    <col min="8708" max="8708" width="8.85546875" customWidth="1"/>
    <col min="8709" max="8709" width="8.7109375" customWidth="1"/>
    <col min="8710" max="8710" width="10.5703125" customWidth="1"/>
    <col min="8712" max="8712" width="5.140625" customWidth="1"/>
    <col min="8713" max="8713" width="34.7109375" customWidth="1"/>
    <col min="8714" max="8714" width="8.28515625" customWidth="1"/>
    <col min="8715" max="8715" width="7.7109375" customWidth="1"/>
    <col min="8717" max="8717" width="8.42578125" customWidth="1"/>
    <col min="8718" max="8718" width="8.7109375" customWidth="1"/>
    <col min="8961" max="8961" width="26" customWidth="1"/>
    <col min="8962" max="8962" width="12.140625" customWidth="1"/>
    <col min="8963" max="8963" width="8" customWidth="1"/>
    <col min="8964" max="8964" width="8.85546875" customWidth="1"/>
    <col min="8965" max="8965" width="8.7109375" customWidth="1"/>
    <col min="8966" max="8966" width="10.5703125" customWidth="1"/>
    <col min="8968" max="8968" width="5.140625" customWidth="1"/>
    <col min="8969" max="8969" width="34.7109375" customWidth="1"/>
    <col min="8970" max="8970" width="8.28515625" customWidth="1"/>
    <col min="8971" max="8971" width="7.7109375" customWidth="1"/>
    <col min="8973" max="8973" width="8.42578125" customWidth="1"/>
    <col min="8974" max="8974" width="8.7109375" customWidth="1"/>
    <col min="9217" max="9217" width="26" customWidth="1"/>
    <col min="9218" max="9218" width="12.140625" customWidth="1"/>
    <col min="9219" max="9219" width="8" customWidth="1"/>
    <col min="9220" max="9220" width="8.85546875" customWidth="1"/>
    <col min="9221" max="9221" width="8.7109375" customWidth="1"/>
    <col min="9222" max="9222" width="10.5703125" customWidth="1"/>
    <col min="9224" max="9224" width="5.140625" customWidth="1"/>
    <col min="9225" max="9225" width="34.7109375" customWidth="1"/>
    <col min="9226" max="9226" width="8.28515625" customWidth="1"/>
    <col min="9227" max="9227" width="7.7109375" customWidth="1"/>
    <col min="9229" max="9229" width="8.42578125" customWidth="1"/>
    <col min="9230" max="9230" width="8.7109375" customWidth="1"/>
    <col min="9473" max="9473" width="26" customWidth="1"/>
    <col min="9474" max="9474" width="12.140625" customWidth="1"/>
    <col min="9475" max="9475" width="8" customWidth="1"/>
    <col min="9476" max="9476" width="8.85546875" customWidth="1"/>
    <col min="9477" max="9477" width="8.7109375" customWidth="1"/>
    <col min="9478" max="9478" width="10.5703125" customWidth="1"/>
    <col min="9480" max="9480" width="5.140625" customWidth="1"/>
    <col min="9481" max="9481" width="34.7109375" customWidth="1"/>
    <col min="9482" max="9482" width="8.28515625" customWidth="1"/>
    <col min="9483" max="9483" width="7.7109375" customWidth="1"/>
    <col min="9485" max="9485" width="8.42578125" customWidth="1"/>
    <col min="9486" max="9486" width="8.7109375" customWidth="1"/>
    <col min="9729" max="9729" width="26" customWidth="1"/>
    <col min="9730" max="9730" width="12.140625" customWidth="1"/>
    <col min="9731" max="9731" width="8" customWidth="1"/>
    <col min="9732" max="9732" width="8.85546875" customWidth="1"/>
    <col min="9733" max="9733" width="8.7109375" customWidth="1"/>
    <col min="9734" max="9734" width="10.5703125" customWidth="1"/>
    <col min="9736" max="9736" width="5.140625" customWidth="1"/>
    <col min="9737" max="9737" width="34.7109375" customWidth="1"/>
    <col min="9738" max="9738" width="8.28515625" customWidth="1"/>
    <col min="9739" max="9739" width="7.7109375" customWidth="1"/>
    <col min="9741" max="9741" width="8.42578125" customWidth="1"/>
    <col min="9742" max="9742" width="8.7109375" customWidth="1"/>
    <col min="9985" max="9985" width="26" customWidth="1"/>
    <col min="9986" max="9986" width="12.140625" customWidth="1"/>
    <col min="9987" max="9987" width="8" customWidth="1"/>
    <col min="9988" max="9988" width="8.85546875" customWidth="1"/>
    <col min="9989" max="9989" width="8.7109375" customWidth="1"/>
    <col min="9990" max="9990" width="10.5703125" customWidth="1"/>
    <col min="9992" max="9992" width="5.140625" customWidth="1"/>
    <col min="9993" max="9993" width="34.7109375" customWidth="1"/>
    <col min="9994" max="9994" width="8.28515625" customWidth="1"/>
    <col min="9995" max="9995" width="7.7109375" customWidth="1"/>
    <col min="9997" max="9997" width="8.42578125" customWidth="1"/>
    <col min="9998" max="9998" width="8.7109375" customWidth="1"/>
    <col min="10241" max="10241" width="26" customWidth="1"/>
    <col min="10242" max="10242" width="12.140625" customWidth="1"/>
    <col min="10243" max="10243" width="8" customWidth="1"/>
    <col min="10244" max="10244" width="8.85546875" customWidth="1"/>
    <col min="10245" max="10245" width="8.7109375" customWidth="1"/>
    <col min="10246" max="10246" width="10.5703125" customWidth="1"/>
    <col min="10248" max="10248" width="5.140625" customWidth="1"/>
    <col min="10249" max="10249" width="34.7109375" customWidth="1"/>
    <col min="10250" max="10250" width="8.28515625" customWidth="1"/>
    <col min="10251" max="10251" width="7.7109375" customWidth="1"/>
    <col min="10253" max="10253" width="8.42578125" customWidth="1"/>
    <col min="10254" max="10254" width="8.7109375" customWidth="1"/>
    <col min="10497" max="10497" width="26" customWidth="1"/>
    <col min="10498" max="10498" width="12.140625" customWidth="1"/>
    <col min="10499" max="10499" width="8" customWidth="1"/>
    <col min="10500" max="10500" width="8.85546875" customWidth="1"/>
    <col min="10501" max="10501" width="8.7109375" customWidth="1"/>
    <col min="10502" max="10502" width="10.5703125" customWidth="1"/>
    <col min="10504" max="10504" width="5.140625" customWidth="1"/>
    <col min="10505" max="10505" width="34.7109375" customWidth="1"/>
    <col min="10506" max="10506" width="8.28515625" customWidth="1"/>
    <col min="10507" max="10507" width="7.7109375" customWidth="1"/>
    <col min="10509" max="10509" width="8.42578125" customWidth="1"/>
    <col min="10510" max="10510" width="8.7109375" customWidth="1"/>
    <col min="10753" max="10753" width="26" customWidth="1"/>
    <col min="10754" max="10754" width="12.140625" customWidth="1"/>
    <col min="10755" max="10755" width="8" customWidth="1"/>
    <col min="10756" max="10756" width="8.85546875" customWidth="1"/>
    <col min="10757" max="10757" width="8.7109375" customWidth="1"/>
    <col min="10758" max="10758" width="10.5703125" customWidth="1"/>
    <col min="10760" max="10760" width="5.140625" customWidth="1"/>
    <col min="10761" max="10761" width="34.7109375" customWidth="1"/>
    <col min="10762" max="10762" width="8.28515625" customWidth="1"/>
    <col min="10763" max="10763" width="7.7109375" customWidth="1"/>
    <col min="10765" max="10765" width="8.42578125" customWidth="1"/>
    <col min="10766" max="10766" width="8.7109375" customWidth="1"/>
    <col min="11009" max="11009" width="26" customWidth="1"/>
    <col min="11010" max="11010" width="12.140625" customWidth="1"/>
    <col min="11011" max="11011" width="8" customWidth="1"/>
    <col min="11012" max="11012" width="8.85546875" customWidth="1"/>
    <col min="11013" max="11013" width="8.7109375" customWidth="1"/>
    <col min="11014" max="11014" width="10.5703125" customWidth="1"/>
    <col min="11016" max="11016" width="5.140625" customWidth="1"/>
    <col min="11017" max="11017" width="34.7109375" customWidth="1"/>
    <col min="11018" max="11018" width="8.28515625" customWidth="1"/>
    <col min="11019" max="11019" width="7.7109375" customWidth="1"/>
    <col min="11021" max="11021" width="8.42578125" customWidth="1"/>
    <col min="11022" max="11022" width="8.7109375" customWidth="1"/>
    <col min="11265" max="11265" width="26" customWidth="1"/>
    <col min="11266" max="11266" width="12.140625" customWidth="1"/>
    <col min="11267" max="11267" width="8" customWidth="1"/>
    <col min="11268" max="11268" width="8.85546875" customWidth="1"/>
    <col min="11269" max="11269" width="8.7109375" customWidth="1"/>
    <col min="11270" max="11270" width="10.5703125" customWidth="1"/>
    <col min="11272" max="11272" width="5.140625" customWidth="1"/>
    <col min="11273" max="11273" width="34.7109375" customWidth="1"/>
    <col min="11274" max="11274" width="8.28515625" customWidth="1"/>
    <col min="11275" max="11275" width="7.7109375" customWidth="1"/>
    <col min="11277" max="11277" width="8.42578125" customWidth="1"/>
    <col min="11278" max="11278" width="8.7109375" customWidth="1"/>
    <col min="11521" max="11521" width="26" customWidth="1"/>
    <col min="11522" max="11522" width="12.140625" customWidth="1"/>
    <col min="11523" max="11523" width="8" customWidth="1"/>
    <col min="11524" max="11524" width="8.85546875" customWidth="1"/>
    <col min="11525" max="11525" width="8.7109375" customWidth="1"/>
    <col min="11526" max="11526" width="10.5703125" customWidth="1"/>
    <col min="11528" max="11528" width="5.140625" customWidth="1"/>
    <col min="11529" max="11529" width="34.7109375" customWidth="1"/>
    <col min="11530" max="11530" width="8.28515625" customWidth="1"/>
    <col min="11531" max="11531" width="7.7109375" customWidth="1"/>
    <col min="11533" max="11533" width="8.42578125" customWidth="1"/>
    <col min="11534" max="11534" width="8.7109375" customWidth="1"/>
    <col min="11777" max="11777" width="26" customWidth="1"/>
    <col min="11778" max="11778" width="12.140625" customWidth="1"/>
    <col min="11779" max="11779" width="8" customWidth="1"/>
    <col min="11780" max="11780" width="8.85546875" customWidth="1"/>
    <col min="11781" max="11781" width="8.7109375" customWidth="1"/>
    <col min="11782" max="11782" width="10.5703125" customWidth="1"/>
    <col min="11784" max="11784" width="5.140625" customWidth="1"/>
    <col min="11785" max="11785" width="34.7109375" customWidth="1"/>
    <col min="11786" max="11786" width="8.28515625" customWidth="1"/>
    <col min="11787" max="11787" width="7.7109375" customWidth="1"/>
    <col min="11789" max="11789" width="8.42578125" customWidth="1"/>
    <col min="11790" max="11790" width="8.7109375" customWidth="1"/>
    <col min="12033" max="12033" width="26" customWidth="1"/>
    <col min="12034" max="12034" width="12.140625" customWidth="1"/>
    <col min="12035" max="12035" width="8" customWidth="1"/>
    <col min="12036" max="12036" width="8.85546875" customWidth="1"/>
    <col min="12037" max="12037" width="8.7109375" customWidth="1"/>
    <col min="12038" max="12038" width="10.5703125" customWidth="1"/>
    <col min="12040" max="12040" width="5.140625" customWidth="1"/>
    <col min="12041" max="12041" width="34.7109375" customWidth="1"/>
    <col min="12042" max="12042" width="8.28515625" customWidth="1"/>
    <col min="12043" max="12043" width="7.7109375" customWidth="1"/>
    <col min="12045" max="12045" width="8.42578125" customWidth="1"/>
    <col min="12046" max="12046" width="8.7109375" customWidth="1"/>
    <col min="12289" max="12289" width="26" customWidth="1"/>
    <col min="12290" max="12290" width="12.140625" customWidth="1"/>
    <col min="12291" max="12291" width="8" customWidth="1"/>
    <col min="12292" max="12292" width="8.85546875" customWidth="1"/>
    <col min="12293" max="12293" width="8.7109375" customWidth="1"/>
    <col min="12294" max="12294" width="10.5703125" customWidth="1"/>
    <col min="12296" max="12296" width="5.140625" customWidth="1"/>
    <col min="12297" max="12297" width="34.7109375" customWidth="1"/>
    <col min="12298" max="12298" width="8.28515625" customWidth="1"/>
    <col min="12299" max="12299" width="7.7109375" customWidth="1"/>
    <col min="12301" max="12301" width="8.42578125" customWidth="1"/>
    <col min="12302" max="12302" width="8.7109375" customWidth="1"/>
    <col min="12545" max="12545" width="26" customWidth="1"/>
    <col min="12546" max="12546" width="12.140625" customWidth="1"/>
    <col min="12547" max="12547" width="8" customWidth="1"/>
    <col min="12548" max="12548" width="8.85546875" customWidth="1"/>
    <col min="12549" max="12549" width="8.7109375" customWidth="1"/>
    <col min="12550" max="12550" width="10.5703125" customWidth="1"/>
    <col min="12552" max="12552" width="5.140625" customWidth="1"/>
    <col min="12553" max="12553" width="34.7109375" customWidth="1"/>
    <col min="12554" max="12554" width="8.28515625" customWidth="1"/>
    <col min="12555" max="12555" width="7.7109375" customWidth="1"/>
    <col min="12557" max="12557" width="8.42578125" customWidth="1"/>
    <col min="12558" max="12558" width="8.7109375" customWidth="1"/>
    <col min="12801" max="12801" width="26" customWidth="1"/>
    <col min="12802" max="12802" width="12.140625" customWidth="1"/>
    <col min="12803" max="12803" width="8" customWidth="1"/>
    <col min="12804" max="12804" width="8.85546875" customWidth="1"/>
    <col min="12805" max="12805" width="8.7109375" customWidth="1"/>
    <col min="12806" max="12806" width="10.5703125" customWidth="1"/>
    <col min="12808" max="12808" width="5.140625" customWidth="1"/>
    <col min="12809" max="12809" width="34.7109375" customWidth="1"/>
    <col min="12810" max="12810" width="8.28515625" customWidth="1"/>
    <col min="12811" max="12811" width="7.7109375" customWidth="1"/>
    <col min="12813" max="12813" width="8.42578125" customWidth="1"/>
    <col min="12814" max="12814" width="8.7109375" customWidth="1"/>
    <col min="13057" max="13057" width="26" customWidth="1"/>
    <col min="13058" max="13058" width="12.140625" customWidth="1"/>
    <col min="13059" max="13059" width="8" customWidth="1"/>
    <col min="13060" max="13060" width="8.85546875" customWidth="1"/>
    <col min="13061" max="13061" width="8.7109375" customWidth="1"/>
    <col min="13062" max="13062" width="10.5703125" customWidth="1"/>
    <col min="13064" max="13064" width="5.140625" customWidth="1"/>
    <col min="13065" max="13065" width="34.7109375" customWidth="1"/>
    <col min="13066" max="13066" width="8.28515625" customWidth="1"/>
    <col min="13067" max="13067" width="7.7109375" customWidth="1"/>
    <col min="13069" max="13069" width="8.42578125" customWidth="1"/>
    <col min="13070" max="13070" width="8.7109375" customWidth="1"/>
    <col min="13313" max="13313" width="26" customWidth="1"/>
    <col min="13314" max="13314" width="12.140625" customWidth="1"/>
    <col min="13315" max="13315" width="8" customWidth="1"/>
    <col min="13316" max="13316" width="8.85546875" customWidth="1"/>
    <col min="13317" max="13317" width="8.7109375" customWidth="1"/>
    <col min="13318" max="13318" width="10.5703125" customWidth="1"/>
    <col min="13320" max="13320" width="5.140625" customWidth="1"/>
    <col min="13321" max="13321" width="34.7109375" customWidth="1"/>
    <col min="13322" max="13322" width="8.28515625" customWidth="1"/>
    <col min="13323" max="13323" width="7.7109375" customWidth="1"/>
    <col min="13325" max="13325" width="8.42578125" customWidth="1"/>
    <col min="13326" max="13326" width="8.7109375" customWidth="1"/>
    <col min="13569" max="13569" width="26" customWidth="1"/>
    <col min="13570" max="13570" width="12.140625" customWidth="1"/>
    <col min="13571" max="13571" width="8" customWidth="1"/>
    <col min="13572" max="13572" width="8.85546875" customWidth="1"/>
    <col min="13573" max="13573" width="8.7109375" customWidth="1"/>
    <col min="13574" max="13574" width="10.5703125" customWidth="1"/>
    <col min="13576" max="13576" width="5.140625" customWidth="1"/>
    <col min="13577" max="13577" width="34.7109375" customWidth="1"/>
    <col min="13578" max="13578" width="8.28515625" customWidth="1"/>
    <col min="13579" max="13579" width="7.7109375" customWidth="1"/>
    <col min="13581" max="13581" width="8.42578125" customWidth="1"/>
    <col min="13582" max="13582" width="8.7109375" customWidth="1"/>
    <col min="13825" max="13825" width="26" customWidth="1"/>
    <col min="13826" max="13826" width="12.140625" customWidth="1"/>
    <col min="13827" max="13827" width="8" customWidth="1"/>
    <col min="13828" max="13828" width="8.85546875" customWidth="1"/>
    <col min="13829" max="13829" width="8.7109375" customWidth="1"/>
    <col min="13830" max="13830" width="10.5703125" customWidth="1"/>
    <col min="13832" max="13832" width="5.140625" customWidth="1"/>
    <col min="13833" max="13833" width="34.7109375" customWidth="1"/>
    <col min="13834" max="13834" width="8.28515625" customWidth="1"/>
    <col min="13835" max="13835" width="7.7109375" customWidth="1"/>
    <col min="13837" max="13837" width="8.42578125" customWidth="1"/>
    <col min="13838" max="13838" width="8.7109375" customWidth="1"/>
    <col min="14081" max="14081" width="26" customWidth="1"/>
    <col min="14082" max="14082" width="12.140625" customWidth="1"/>
    <col min="14083" max="14083" width="8" customWidth="1"/>
    <col min="14084" max="14084" width="8.85546875" customWidth="1"/>
    <col min="14085" max="14085" width="8.7109375" customWidth="1"/>
    <col min="14086" max="14086" width="10.5703125" customWidth="1"/>
    <col min="14088" max="14088" width="5.140625" customWidth="1"/>
    <col min="14089" max="14089" width="34.7109375" customWidth="1"/>
    <col min="14090" max="14090" width="8.28515625" customWidth="1"/>
    <col min="14091" max="14091" width="7.7109375" customWidth="1"/>
    <col min="14093" max="14093" width="8.42578125" customWidth="1"/>
    <col min="14094" max="14094" width="8.7109375" customWidth="1"/>
    <col min="14337" max="14337" width="26" customWidth="1"/>
    <col min="14338" max="14338" width="12.140625" customWidth="1"/>
    <col min="14339" max="14339" width="8" customWidth="1"/>
    <col min="14340" max="14340" width="8.85546875" customWidth="1"/>
    <col min="14341" max="14341" width="8.7109375" customWidth="1"/>
    <col min="14342" max="14342" width="10.5703125" customWidth="1"/>
    <col min="14344" max="14344" width="5.140625" customWidth="1"/>
    <col min="14345" max="14345" width="34.7109375" customWidth="1"/>
    <col min="14346" max="14346" width="8.28515625" customWidth="1"/>
    <col min="14347" max="14347" width="7.7109375" customWidth="1"/>
    <col min="14349" max="14349" width="8.42578125" customWidth="1"/>
    <col min="14350" max="14350" width="8.7109375" customWidth="1"/>
    <col min="14593" max="14593" width="26" customWidth="1"/>
    <col min="14594" max="14594" width="12.140625" customWidth="1"/>
    <col min="14595" max="14595" width="8" customWidth="1"/>
    <col min="14596" max="14596" width="8.85546875" customWidth="1"/>
    <col min="14597" max="14597" width="8.7109375" customWidth="1"/>
    <col min="14598" max="14598" width="10.5703125" customWidth="1"/>
    <col min="14600" max="14600" width="5.140625" customWidth="1"/>
    <col min="14601" max="14601" width="34.7109375" customWidth="1"/>
    <col min="14602" max="14602" width="8.28515625" customWidth="1"/>
    <col min="14603" max="14603" width="7.7109375" customWidth="1"/>
    <col min="14605" max="14605" width="8.42578125" customWidth="1"/>
    <col min="14606" max="14606" width="8.7109375" customWidth="1"/>
    <col min="14849" max="14849" width="26" customWidth="1"/>
    <col min="14850" max="14850" width="12.140625" customWidth="1"/>
    <col min="14851" max="14851" width="8" customWidth="1"/>
    <col min="14852" max="14852" width="8.85546875" customWidth="1"/>
    <col min="14853" max="14853" width="8.7109375" customWidth="1"/>
    <col min="14854" max="14854" width="10.5703125" customWidth="1"/>
    <col min="14856" max="14856" width="5.140625" customWidth="1"/>
    <col min="14857" max="14857" width="34.7109375" customWidth="1"/>
    <col min="14858" max="14858" width="8.28515625" customWidth="1"/>
    <col min="14859" max="14859" width="7.7109375" customWidth="1"/>
    <col min="14861" max="14861" width="8.42578125" customWidth="1"/>
    <col min="14862" max="14862" width="8.7109375" customWidth="1"/>
    <col min="15105" max="15105" width="26" customWidth="1"/>
    <col min="15106" max="15106" width="12.140625" customWidth="1"/>
    <col min="15107" max="15107" width="8" customWidth="1"/>
    <col min="15108" max="15108" width="8.85546875" customWidth="1"/>
    <col min="15109" max="15109" width="8.7109375" customWidth="1"/>
    <col min="15110" max="15110" width="10.5703125" customWidth="1"/>
    <col min="15112" max="15112" width="5.140625" customWidth="1"/>
    <col min="15113" max="15113" width="34.7109375" customWidth="1"/>
    <col min="15114" max="15114" width="8.28515625" customWidth="1"/>
    <col min="15115" max="15115" width="7.7109375" customWidth="1"/>
    <col min="15117" max="15117" width="8.42578125" customWidth="1"/>
    <col min="15118" max="15118" width="8.7109375" customWidth="1"/>
    <col min="15361" max="15361" width="26" customWidth="1"/>
    <col min="15362" max="15362" width="12.140625" customWidth="1"/>
    <col min="15363" max="15363" width="8" customWidth="1"/>
    <col min="15364" max="15364" width="8.85546875" customWidth="1"/>
    <col min="15365" max="15365" width="8.7109375" customWidth="1"/>
    <col min="15366" max="15366" width="10.5703125" customWidth="1"/>
    <col min="15368" max="15368" width="5.140625" customWidth="1"/>
    <col min="15369" max="15369" width="34.7109375" customWidth="1"/>
    <col min="15370" max="15370" width="8.28515625" customWidth="1"/>
    <col min="15371" max="15371" width="7.7109375" customWidth="1"/>
    <col min="15373" max="15373" width="8.42578125" customWidth="1"/>
    <col min="15374" max="15374" width="8.7109375" customWidth="1"/>
    <col min="15617" max="15617" width="26" customWidth="1"/>
    <col min="15618" max="15618" width="12.140625" customWidth="1"/>
    <col min="15619" max="15619" width="8" customWidth="1"/>
    <col min="15620" max="15620" width="8.85546875" customWidth="1"/>
    <col min="15621" max="15621" width="8.7109375" customWidth="1"/>
    <col min="15622" max="15622" width="10.5703125" customWidth="1"/>
    <col min="15624" max="15624" width="5.140625" customWidth="1"/>
    <col min="15625" max="15625" width="34.7109375" customWidth="1"/>
    <col min="15626" max="15626" width="8.28515625" customWidth="1"/>
    <col min="15627" max="15627" width="7.7109375" customWidth="1"/>
    <col min="15629" max="15629" width="8.42578125" customWidth="1"/>
    <col min="15630" max="15630" width="8.7109375" customWidth="1"/>
    <col min="15873" max="15873" width="26" customWidth="1"/>
    <col min="15874" max="15874" width="12.140625" customWidth="1"/>
    <col min="15875" max="15875" width="8" customWidth="1"/>
    <col min="15876" max="15876" width="8.85546875" customWidth="1"/>
    <col min="15877" max="15877" width="8.7109375" customWidth="1"/>
    <col min="15878" max="15878" width="10.5703125" customWidth="1"/>
    <col min="15880" max="15880" width="5.140625" customWidth="1"/>
    <col min="15881" max="15881" width="34.7109375" customWidth="1"/>
    <col min="15882" max="15882" width="8.28515625" customWidth="1"/>
    <col min="15883" max="15883" width="7.7109375" customWidth="1"/>
    <col min="15885" max="15885" width="8.42578125" customWidth="1"/>
    <col min="15886" max="15886" width="8.7109375" customWidth="1"/>
    <col min="16129" max="16129" width="26" customWidth="1"/>
    <col min="16130" max="16130" width="12.140625" customWidth="1"/>
    <col min="16131" max="16131" width="8" customWidth="1"/>
    <col min="16132" max="16132" width="8.85546875" customWidth="1"/>
    <col min="16133" max="16133" width="8.7109375" customWidth="1"/>
    <col min="16134" max="16134" width="10.5703125" customWidth="1"/>
    <col min="16136" max="16136" width="5.140625" customWidth="1"/>
    <col min="16137" max="16137" width="34.7109375" customWidth="1"/>
    <col min="16138" max="16138" width="8.28515625" customWidth="1"/>
    <col min="16139" max="16139" width="7.7109375" customWidth="1"/>
    <col min="16141" max="16141" width="8.42578125" customWidth="1"/>
    <col min="16142" max="16142" width="8.7109375" customWidth="1"/>
  </cols>
  <sheetData>
    <row r="1" spans="1:15" ht="15" x14ac:dyDescent="0.25">
      <c r="A1" s="27" t="s">
        <v>2</v>
      </c>
      <c r="B1" s="27"/>
      <c r="C1" s="27"/>
      <c r="D1" s="27"/>
      <c r="E1" s="27"/>
      <c r="F1" s="27"/>
      <c r="G1" s="27"/>
      <c r="H1" s="27"/>
      <c r="I1" s="27"/>
      <c r="J1" s="27"/>
      <c r="K1" s="27"/>
      <c r="L1" s="27"/>
      <c r="M1" s="27"/>
      <c r="N1" s="27"/>
      <c r="O1" s="27"/>
    </row>
    <row r="2" spans="1:15" ht="15" x14ac:dyDescent="0.25">
      <c r="A2" s="27" t="str">
        <f>'Tabell 1.5'!A3</f>
        <v>Salgspris</v>
      </c>
      <c r="B2" s="27" t="s">
        <v>37</v>
      </c>
      <c r="C2" s="27"/>
      <c r="D2" s="35"/>
      <c r="E2" s="35"/>
      <c r="F2" s="35">
        <f>'Tabell 1.5'!F3</f>
        <v>220</v>
      </c>
      <c r="G2" s="27"/>
      <c r="H2" s="27"/>
      <c r="I2" s="27" t="str">
        <f>A2</f>
        <v>Salgspris</v>
      </c>
      <c r="J2" s="27"/>
      <c r="K2" s="27"/>
      <c r="L2" s="27"/>
      <c r="M2" s="48">
        <f>F2</f>
        <v>220</v>
      </c>
      <c r="N2" s="27"/>
      <c r="O2" s="27"/>
    </row>
    <row r="3" spans="1:15" ht="15" x14ac:dyDescent="0.25">
      <c r="A3" s="27" t="str">
        <f>'Tabell 1.5'!A4</f>
        <v>Råmaterialer</v>
      </c>
      <c r="B3" s="27" t="s">
        <v>35</v>
      </c>
      <c r="C3" s="35">
        <f>'Tabell 1.5'!C4</f>
        <v>1.1000000000000001</v>
      </c>
      <c r="D3" s="35">
        <f>'Tabell 1.5'!D4</f>
        <v>90</v>
      </c>
      <c r="E3" s="35">
        <f>'Tabell 1.5'!E4</f>
        <v>99.000000000000014</v>
      </c>
      <c r="F3" s="35"/>
      <c r="G3" s="27"/>
      <c r="H3" s="27"/>
      <c r="I3" s="27" t="str">
        <f>A3</f>
        <v>Råmaterialer</v>
      </c>
      <c r="J3" s="48">
        <f t="shared" ref="J3:L4" si="0">C3</f>
        <v>1.1000000000000001</v>
      </c>
      <c r="K3" s="48">
        <f t="shared" si="0"/>
        <v>90</v>
      </c>
      <c r="L3" s="48">
        <f t="shared" si="0"/>
        <v>99.000000000000014</v>
      </c>
      <c r="M3" s="27"/>
      <c r="N3" s="27"/>
      <c r="O3" s="27"/>
    </row>
    <row r="4" spans="1:15" ht="15" x14ac:dyDescent="0.25">
      <c r="A4" s="27" t="str">
        <f>'Tabell 1.5'!A5</f>
        <v>Produksjonslønn</v>
      </c>
      <c r="B4" s="27" t="s">
        <v>36</v>
      </c>
      <c r="C4" s="35">
        <f>'Tabell 1.5'!C5</f>
        <v>5</v>
      </c>
      <c r="D4" s="35">
        <f>'Tabell 1.5'!D5</f>
        <v>6</v>
      </c>
      <c r="E4" s="35">
        <f>'Tabell 1.5'!E5</f>
        <v>30</v>
      </c>
      <c r="F4" s="35"/>
      <c r="G4" s="27"/>
      <c r="H4" s="27"/>
      <c r="I4" s="27" t="str">
        <f>A4</f>
        <v>Produksjonslønn</v>
      </c>
      <c r="J4" s="48">
        <f t="shared" si="0"/>
        <v>5</v>
      </c>
      <c r="K4" s="48">
        <f t="shared" si="0"/>
        <v>6</v>
      </c>
      <c r="L4" s="48">
        <f t="shared" si="0"/>
        <v>30</v>
      </c>
      <c r="M4" s="27"/>
      <c r="N4" s="27"/>
      <c r="O4" s="27"/>
    </row>
    <row r="5" spans="1:15" ht="15" x14ac:dyDescent="0.25">
      <c r="A5" s="27" t="str">
        <f>'Tabell 1.5'!A6</f>
        <v>Frakt</v>
      </c>
      <c r="B5" s="27"/>
      <c r="C5" s="35"/>
      <c r="D5" s="35"/>
      <c r="E5" s="35">
        <f>'Tabell 1.5'!E6</f>
        <v>15</v>
      </c>
      <c r="F5" s="35"/>
      <c r="G5" s="27"/>
      <c r="H5" s="27"/>
      <c r="I5" s="27" t="str">
        <f>A5</f>
        <v>Frakt</v>
      </c>
      <c r="J5" s="48"/>
      <c r="K5" s="48"/>
      <c r="L5" s="48">
        <f>E5</f>
        <v>15</v>
      </c>
      <c r="M5" s="27"/>
      <c r="N5" s="27"/>
      <c r="O5" s="27"/>
    </row>
    <row r="6" spans="1:15" ht="15" x14ac:dyDescent="0.25">
      <c r="A6" s="27" t="str">
        <f>'Tabell 1.5'!A7</f>
        <v>Sum variable enhetskostnader</v>
      </c>
      <c r="B6" s="29" t="s">
        <v>34</v>
      </c>
      <c r="C6" s="27"/>
      <c r="D6" s="35"/>
      <c r="E6" s="35">
        <f>SUM(E3:E5)</f>
        <v>144</v>
      </c>
      <c r="F6" s="35">
        <f>E6</f>
        <v>144</v>
      </c>
      <c r="G6" s="27"/>
      <c r="H6" s="27"/>
      <c r="I6" s="27" t="str">
        <f>A6</f>
        <v>Sum variable enhetskostnader</v>
      </c>
      <c r="J6" s="48"/>
      <c r="K6" s="48"/>
      <c r="L6" s="48">
        <f>E6</f>
        <v>144</v>
      </c>
      <c r="M6" s="27"/>
      <c r="N6" s="27"/>
      <c r="O6" s="27"/>
    </row>
    <row r="7" spans="1:15" ht="15" x14ac:dyDescent="0.25">
      <c r="A7" s="27" t="str">
        <f>'Tabell 1.5'!A8</f>
        <v>Dekningsbidrag</v>
      </c>
      <c r="B7" s="27" t="str">
        <f>'Tabell 1.5'!B8</f>
        <v>kroner/kilo garn</v>
      </c>
      <c r="C7" s="27"/>
      <c r="D7" s="35"/>
      <c r="E7" s="35"/>
      <c r="F7" s="35">
        <f>F2-F6</f>
        <v>76</v>
      </c>
      <c r="G7" s="27"/>
      <c r="H7" s="27"/>
      <c r="I7" s="27"/>
      <c r="J7" s="27"/>
      <c r="K7" s="35"/>
      <c r="L7" s="35"/>
      <c r="M7" s="35"/>
      <c r="N7" s="27"/>
      <c r="O7" s="27"/>
    </row>
    <row r="8" spans="1:15" ht="15" x14ac:dyDescent="0.25">
      <c r="A8" s="27"/>
      <c r="B8" s="27"/>
      <c r="C8" s="27"/>
      <c r="D8" s="27"/>
      <c r="E8" s="27"/>
      <c r="F8" s="27"/>
      <c r="G8" s="27"/>
      <c r="H8" s="27"/>
      <c r="I8" s="27" t="s">
        <v>8</v>
      </c>
      <c r="J8" s="27"/>
      <c r="K8" s="27"/>
      <c r="L8" s="53">
        <f>F9</f>
        <v>10000</v>
      </c>
      <c r="M8" s="27"/>
      <c r="N8" s="27"/>
      <c r="O8" s="27"/>
    </row>
    <row r="9" spans="1:15" ht="15" x14ac:dyDescent="0.25">
      <c r="A9" s="27" t="str">
        <f>'Tabell 1.5'!A9</f>
        <v>Salgsvolum</v>
      </c>
      <c r="B9" s="27" t="str">
        <f>'Tabell 1.5'!B9</f>
        <v>kilo garn</v>
      </c>
      <c r="C9" s="27"/>
      <c r="D9" s="27"/>
      <c r="E9" s="27"/>
      <c r="F9" s="53">
        <f>'Tabell 1.5'!F9</f>
        <v>10000</v>
      </c>
      <c r="G9" s="27"/>
      <c r="H9" s="27"/>
      <c r="I9" s="29" t="s">
        <v>9</v>
      </c>
      <c r="J9" s="27"/>
      <c r="K9" s="27"/>
      <c r="L9" s="53">
        <f>F11</f>
        <v>600</v>
      </c>
      <c r="M9" s="27"/>
      <c r="N9" s="27"/>
      <c r="O9" s="27"/>
    </row>
    <row r="10" spans="1:15" ht="15" x14ac:dyDescent="0.25">
      <c r="A10" s="27" t="str">
        <f>'Tabell 1.5'!A10</f>
        <v xml:space="preserve">Samlet dekningsbidrag </v>
      </c>
      <c r="B10" s="27" t="str">
        <f>'Tabell 1.5'!B10</f>
        <v>tusen kroner</v>
      </c>
      <c r="C10" s="27"/>
      <c r="D10" s="27"/>
      <c r="E10" s="27"/>
      <c r="F10" s="53">
        <f>'Tabell 1.5'!F10</f>
        <v>760</v>
      </c>
      <c r="G10" s="27"/>
      <c r="H10" s="27"/>
      <c r="I10" s="27"/>
      <c r="J10" s="27"/>
      <c r="K10" s="27"/>
      <c r="L10" s="27"/>
      <c r="M10" s="27"/>
      <c r="N10" s="27"/>
      <c r="O10" s="27"/>
    </row>
    <row r="11" spans="1:15" ht="15" x14ac:dyDescent="0.25">
      <c r="A11" s="27" t="str">
        <f>'Tabell 1.5'!A11</f>
        <v xml:space="preserve">Faste kostnader </v>
      </c>
      <c r="B11" s="27" t="str">
        <f>'Tabell 1.5'!B11</f>
        <v>tusen kroner</v>
      </c>
      <c r="C11" s="27"/>
      <c r="D11" s="27"/>
      <c r="E11" s="27"/>
      <c r="F11" s="53">
        <f>'Tabell 1.5'!F11</f>
        <v>600</v>
      </c>
      <c r="G11" s="27"/>
      <c r="H11" s="27"/>
      <c r="I11" s="29" t="str">
        <f>A11</f>
        <v xml:space="preserve">Faste kostnader </v>
      </c>
      <c r="J11" s="28" t="s">
        <v>24</v>
      </c>
      <c r="K11" s="27"/>
      <c r="L11" s="35">
        <f>L9*1000/L8</f>
        <v>60</v>
      </c>
      <c r="M11" s="27"/>
      <c r="N11" s="27"/>
      <c r="O11" s="27"/>
    </row>
    <row r="12" spans="1:15" ht="15" x14ac:dyDescent="0.25">
      <c r="A12" s="27" t="str">
        <f>'Tabell 1.5'!A12</f>
        <v xml:space="preserve">Resultat </v>
      </c>
      <c r="B12" s="27" t="str">
        <f>'Tabell 1.5'!B12</f>
        <v>tusen kroner</v>
      </c>
      <c r="C12" s="27"/>
      <c r="D12" s="27"/>
      <c r="E12" s="27"/>
      <c r="F12" s="53">
        <f>'Tabell 1.5'!F12</f>
        <v>160</v>
      </c>
      <c r="G12" s="27"/>
      <c r="H12" s="27"/>
      <c r="I12" s="54" t="s">
        <v>25</v>
      </c>
      <c r="J12" s="27" t="str">
        <f>J11</f>
        <v>(kr/kg garn)</v>
      </c>
      <c r="K12" s="27"/>
      <c r="L12" s="52">
        <f>L6+L11</f>
        <v>204</v>
      </c>
      <c r="M12" s="52">
        <f>L12</f>
        <v>204</v>
      </c>
      <c r="N12" s="27"/>
      <c r="O12" s="27"/>
    </row>
    <row r="13" spans="1:15" ht="15" x14ac:dyDescent="0.25">
      <c r="A13" s="27"/>
      <c r="B13" s="27"/>
      <c r="C13" s="27"/>
      <c r="D13" s="27"/>
      <c r="E13" s="27"/>
      <c r="F13" s="27"/>
      <c r="G13" s="27"/>
      <c r="H13" s="27"/>
      <c r="I13" s="29" t="str">
        <f>A12</f>
        <v xml:space="preserve">Resultat </v>
      </c>
      <c r="J13" s="27" t="str">
        <f>J12</f>
        <v>(kr/kg garn)</v>
      </c>
      <c r="K13" s="27"/>
      <c r="L13" s="27"/>
      <c r="M13" s="55">
        <f>M2-M12</f>
        <v>16</v>
      </c>
      <c r="N13" s="27"/>
      <c r="O13" s="27"/>
    </row>
    <row r="14" spans="1:15" ht="15" x14ac:dyDescent="0.25">
      <c r="A14" s="27"/>
      <c r="B14" s="27"/>
      <c r="C14" s="27"/>
      <c r="D14" s="27"/>
      <c r="E14" s="27"/>
      <c r="F14" s="27"/>
      <c r="G14" s="27"/>
      <c r="H14" s="27"/>
      <c r="I14" s="29" t="s">
        <v>11</v>
      </c>
      <c r="J14" s="27" t="str">
        <f>B10</f>
        <v>tusen kroner</v>
      </c>
      <c r="K14" s="27"/>
      <c r="L14" s="27"/>
      <c r="M14" s="49">
        <f>M13*L8/1000</f>
        <v>160</v>
      </c>
      <c r="N14" s="27"/>
      <c r="O14" s="27"/>
    </row>
    <row r="15" spans="1:15" ht="15" x14ac:dyDescent="0.25">
      <c r="A15" s="27"/>
      <c r="B15" s="27"/>
      <c r="C15" s="27"/>
      <c r="D15" s="27"/>
      <c r="E15" s="27"/>
      <c r="F15" s="27"/>
      <c r="G15" s="27"/>
      <c r="H15" s="27"/>
      <c r="I15" s="27"/>
      <c r="J15" s="27"/>
      <c r="K15" s="27"/>
      <c r="L15" s="27"/>
      <c r="M15" s="49"/>
      <c r="N15" s="27"/>
      <c r="O15" s="27"/>
    </row>
    <row r="16" spans="1:15" ht="15" x14ac:dyDescent="0.25">
      <c r="A16" s="29" t="s">
        <v>21</v>
      </c>
      <c r="B16" s="31" t="str">
        <f>B9</f>
        <v>kilo garn</v>
      </c>
      <c r="C16" s="30">
        <v>0</v>
      </c>
      <c r="D16" s="30">
        <v>2500</v>
      </c>
      <c r="E16" s="50">
        <f>$D$16+D16</f>
        <v>5000</v>
      </c>
      <c r="F16" s="50">
        <f>$D$16+E16</f>
        <v>7500</v>
      </c>
      <c r="G16" s="50">
        <f>$D$16+F16</f>
        <v>10000</v>
      </c>
      <c r="H16" s="50"/>
      <c r="I16" s="27" t="str">
        <f>A16</f>
        <v>Salgsvolum</v>
      </c>
      <c r="J16" s="50">
        <v>1000</v>
      </c>
      <c r="K16" s="50">
        <f>D16</f>
        <v>2500</v>
      </c>
      <c r="L16" s="50">
        <f>E16</f>
        <v>5000</v>
      </c>
      <c r="M16" s="50">
        <f>F16</f>
        <v>7500</v>
      </c>
      <c r="N16" s="50">
        <f>G16</f>
        <v>10000</v>
      </c>
      <c r="O16" s="27"/>
    </row>
    <row r="17" spans="1:15" ht="15" x14ac:dyDescent="0.25">
      <c r="A17" s="29" t="s">
        <v>39</v>
      </c>
      <c r="B17" s="31" t="str">
        <f>$B$10</f>
        <v>tusen kroner</v>
      </c>
      <c r="C17" s="50">
        <f>$F$2*C16/1000</f>
        <v>0</v>
      </c>
      <c r="D17" s="50">
        <f>$F$2*D16/1000</f>
        <v>550</v>
      </c>
      <c r="E17" s="50">
        <f>$F$2*E16/1000</f>
        <v>1100</v>
      </c>
      <c r="F17" s="50">
        <f>$F$2*F16/1000</f>
        <v>1650</v>
      </c>
      <c r="G17" s="50">
        <f>$F$2*G16/1000</f>
        <v>2200</v>
      </c>
      <c r="H17" s="50"/>
      <c r="I17" s="51" t="s">
        <v>12</v>
      </c>
      <c r="J17" s="50">
        <f>$L$6</f>
        <v>144</v>
      </c>
      <c r="K17" s="50">
        <f>$L$6</f>
        <v>144</v>
      </c>
      <c r="L17" s="50">
        <f>$L$6</f>
        <v>144</v>
      </c>
      <c r="M17" s="50">
        <f>$L$6</f>
        <v>144</v>
      </c>
      <c r="N17" s="50">
        <f>$L$6</f>
        <v>144</v>
      </c>
      <c r="O17" s="27"/>
    </row>
    <row r="18" spans="1:15" ht="15" x14ac:dyDescent="0.25">
      <c r="A18" s="29" t="s">
        <v>20</v>
      </c>
      <c r="B18" s="31" t="str">
        <f>$B$10</f>
        <v>tusen kroner</v>
      </c>
      <c r="C18" s="50">
        <f>$F$7*C16/1000</f>
        <v>0</v>
      </c>
      <c r="D18" s="50">
        <f>$F$6*D16/1000</f>
        <v>360</v>
      </c>
      <c r="E18" s="50">
        <f>$F$6*E16/1000</f>
        <v>720</v>
      </c>
      <c r="F18" s="50">
        <f>$F$6*F16/1000</f>
        <v>1080</v>
      </c>
      <c r="G18" s="50">
        <f>$F$6*G16/1000</f>
        <v>1440</v>
      </c>
      <c r="H18" s="50"/>
      <c r="I18" s="27" t="s">
        <v>13</v>
      </c>
      <c r="J18" s="38">
        <f>J17+$L$9*1000/J16</f>
        <v>744</v>
      </c>
      <c r="K18" s="38">
        <f>K17+$L$9*1000/K16</f>
        <v>384</v>
      </c>
      <c r="L18" s="38">
        <f>L17+$L$9*1000/L16</f>
        <v>264</v>
      </c>
      <c r="M18" s="38">
        <f>M17+$L$9*1000/M16</f>
        <v>224</v>
      </c>
      <c r="N18" s="38">
        <f>N17+$L$9*1000/N16</f>
        <v>204</v>
      </c>
      <c r="O18" s="27"/>
    </row>
    <row r="19" spans="1:15" ht="15" x14ac:dyDescent="0.25">
      <c r="A19" s="29" t="s">
        <v>14</v>
      </c>
      <c r="B19" s="31" t="str">
        <f>$B$10</f>
        <v>tusen kroner</v>
      </c>
      <c r="C19" s="50">
        <f>$F$11</f>
        <v>600</v>
      </c>
      <c r="D19" s="50">
        <f>$F$11</f>
        <v>600</v>
      </c>
      <c r="E19" s="50">
        <f>$F$11</f>
        <v>600</v>
      </c>
      <c r="F19" s="50">
        <f>$F$11</f>
        <v>600</v>
      </c>
      <c r="G19" s="50">
        <f>$F$11</f>
        <v>600</v>
      </c>
      <c r="H19" s="50"/>
      <c r="I19" s="27"/>
      <c r="J19" s="27"/>
      <c r="K19" s="27"/>
      <c r="L19" s="27"/>
      <c r="M19" s="27"/>
      <c r="N19" s="27"/>
      <c r="O19" s="27"/>
    </row>
    <row r="20" spans="1:15" ht="11.25" customHeight="1" x14ac:dyDescent="0.25">
      <c r="A20" s="29" t="s">
        <v>15</v>
      </c>
      <c r="B20" s="31" t="str">
        <f>$B$10</f>
        <v>tusen kroner</v>
      </c>
      <c r="C20" s="50">
        <f>C18+C19</f>
        <v>600</v>
      </c>
      <c r="D20" s="50">
        <f>D18+D19</f>
        <v>960</v>
      </c>
      <c r="E20" s="50">
        <f>E18+E19</f>
        <v>1320</v>
      </c>
      <c r="F20" s="50">
        <f>F18+F19</f>
        <v>1680</v>
      </c>
      <c r="G20" s="50">
        <f>G18+G19</f>
        <v>2040</v>
      </c>
      <c r="H20" s="50"/>
      <c r="I20" s="27"/>
      <c r="J20" s="27"/>
      <c r="K20" s="27"/>
      <c r="L20" s="27"/>
      <c r="M20" s="27"/>
      <c r="N20" s="27"/>
      <c r="O20" s="27"/>
    </row>
    <row r="21" spans="1:15" ht="15" x14ac:dyDescent="0.25">
      <c r="A21" s="29" t="s">
        <v>16</v>
      </c>
      <c r="B21" s="31" t="str">
        <f>$B$10</f>
        <v>tusen kroner</v>
      </c>
      <c r="C21" s="50">
        <f>C17-C20</f>
        <v>-600</v>
      </c>
      <c r="D21" s="50">
        <f>D17-D20</f>
        <v>-410</v>
      </c>
      <c r="E21" s="50">
        <f>E17-E20</f>
        <v>-220</v>
      </c>
      <c r="F21" s="50">
        <f>F17-F20</f>
        <v>-30</v>
      </c>
      <c r="G21" s="50">
        <f>G17-G20</f>
        <v>160</v>
      </c>
      <c r="H21" s="50"/>
      <c r="I21" s="27"/>
      <c r="J21" s="36"/>
      <c r="K21" s="27"/>
      <c r="L21" s="27"/>
      <c r="M21" s="27"/>
      <c r="N21" s="27"/>
      <c r="O21" s="27"/>
    </row>
    <row r="22" spans="1:15" ht="15" x14ac:dyDescent="0.25">
      <c r="A22" s="27"/>
      <c r="B22" s="27"/>
      <c r="C22" s="50"/>
      <c r="D22" s="50"/>
      <c r="E22" s="50"/>
      <c r="F22" s="50"/>
      <c r="G22" s="50"/>
      <c r="H22" s="50"/>
      <c r="I22" s="27"/>
      <c r="J22" s="27"/>
      <c r="K22" s="27"/>
      <c r="L22" s="27"/>
      <c r="M22" s="27"/>
      <c r="N22" s="27"/>
      <c r="O22" s="27"/>
    </row>
    <row r="23" spans="1:15" ht="15" x14ac:dyDescent="0.25">
      <c r="A23" s="27"/>
      <c r="B23" s="27"/>
      <c r="C23" s="50"/>
      <c r="D23" s="50"/>
      <c r="E23" s="50"/>
      <c r="F23" s="50"/>
      <c r="G23" s="50"/>
      <c r="H23" s="50"/>
      <c r="I23" s="27"/>
      <c r="J23" s="27"/>
      <c r="K23" s="27"/>
      <c r="L23" s="27"/>
      <c r="M23" s="27"/>
      <c r="N23" s="27"/>
      <c r="O23" s="27"/>
    </row>
    <row r="24" spans="1:15" ht="15" x14ac:dyDescent="0.25">
      <c r="A24" s="27"/>
      <c r="B24" s="27"/>
      <c r="C24" s="50"/>
      <c r="D24" s="50"/>
      <c r="E24" s="50"/>
      <c r="F24" s="50"/>
      <c r="G24" s="50"/>
      <c r="H24" s="50"/>
      <c r="I24" s="27"/>
      <c r="J24" s="27"/>
      <c r="K24" s="27"/>
      <c r="L24" s="27"/>
      <c r="M24" s="27"/>
      <c r="N24" s="27"/>
      <c r="O24" s="27"/>
    </row>
    <row r="25" spans="1:15" ht="15" x14ac:dyDescent="0.25">
      <c r="A25" s="50"/>
      <c r="B25" s="50"/>
      <c r="C25" s="50"/>
      <c r="D25" s="50"/>
      <c r="E25" s="50"/>
      <c r="F25" s="50"/>
      <c r="G25" s="50"/>
      <c r="H25" s="50"/>
      <c r="I25" s="27"/>
      <c r="J25" s="27"/>
      <c r="K25" s="27"/>
      <c r="L25" s="27"/>
      <c r="M25" s="27"/>
      <c r="N25" s="27"/>
      <c r="O25" s="27"/>
    </row>
    <row r="26" spans="1:15" ht="15" x14ac:dyDescent="0.25">
      <c r="A26" s="27"/>
      <c r="B26" s="27"/>
      <c r="C26" s="50"/>
      <c r="D26" s="50"/>
      <c r="E26" s="50"/>
      <c r="F26" s="50"/>
      <c r="G26" s="50"/>
      <c r="H26" s="50"/>
      <c r="I26" s="27"/>
      <c r="J26" s="52"/>
      <c r="K26" s="52"/>
      <c r="L26" s="52"/>
      <c r="M26" s="52"/>
      <c r="N26" s="52"/>
      <c r="O26" s="27"/>
    </row>
    <row r="27" spans="1:15" ht="15" x14ac:dyDescent="0.25">
      <c r="A27" s="27"/>
      <c r="B27" s="27"/>
      <c r="C27" s="27"/>
      <c r="D27" s="27"/>
      <c r="E27" s="27"/>
      <c r="F27" s="27"/>
      <c r="G27" s="27"/>
      <c r="H27" s="27"/>
      <c r="I27" s="27"/>
      <c r="J27" s="38"/>
      <c r="K27" s="38"/>
      <c r="L27" s="38"/>
      <c r="M27" s="38"/>
      <c r="N27" s="38"/>
      <c r="O27" s="27"/>
    </row>
    <row r="28" spans="1:15" ht="15" x14ac:dyDescent="0.25">
      <c r="A28" s="27"/>
      <c r="B28" s="27"/>
      <c r="C28" s="27"/>
      <c r="D28" s="27"/>
      <c r="E28" s="27"/>
      <c r="F28" s="27"/>
      <c r="G28" s="27"/>
      <c r="H28" s="27"/>
      <c r="I28" s="27"/>
      <c r="J28" s="27"/>
      <c r="K28" s="27"/>
      <c r="L28" s="27"/>
      <c r="M28" s="27"/>
      <c r="N28" s="27"/>
      <c r="O28" s="27"/>
    </row>
    <row r="29" spans="1:15" ht="15" x14ac:dyDescent="0.25">
      <c r="A29" s="27"/>
      <c r="B29" s="27"/>
      <c r="C29" s="27"/>
      <c r="D29" s="27"/>
      <c r="E29" s="27"/>
      <c r="F29" s="27"/>
      <c r="G29" s="27"/>
      <c r="H29" s="27"/>
      <c r="I29" s="27"/>
      <c r="J29" s="27"/>
      <c r="K29" s="27"/>
      <c r="L29" s="27"/>
      <c r="M29" s="27"/>
      <c r="N29" s="27"/>
      <c r="O29" s="27"/>
    </row>
    <row r="30" spans="1:15" ht="15" x14ac:dyDescent="0.25">
      <c r="A30" s="27"/>
      <c r="B30" s="27"/>
      <c r="C30" s="27"/>
      <c r="D30" s="27"/>
      <c r="E30" s="27"/>
      <c r="F30" s="27"/>
      <c r="G30" s="27"/>
      <c r="H30" s="27"/>
      <c r="I30" s="27"/>
      <c r="J30" s="27"/>
      <c r="K30" s="27"/>
      <c r="L30" s="27"/>
      <c r="M30" s="27"/>
      <c r="N30" s="27"/>
      <c r="O30" s="27"/>
    </row>
    <row r="31" spans="1:15" ht="15" x14ac:dyDescent="0.25">
      <c r="A31" s="29" t="s">
        <v>17</v>
      </c>
      <c r="B31" s="29"/>
      <c r="C31" s="27"/>
      <c r="D31" s="50">
        <f>D16</f>
        <v>2500</v>
      </c>
      <c r="E31" s="50">
        <f>E16</f>
        <v>5000</v>
      </c>
      <c r="F31" s="50">
        <f>F16</f>
        <v>7500</v>
      </c>
      <c r="G31" s="50">
        <f>G16</f>
        <v>10000</v>
      </c>
      <c r="H31" s="27"/>
      <c r="I31" s="27"/>
      <c r="J31" s="27"/>
      <c r="K31" s="27"/>
      <c r="L31" s="27"/>
      <c r="M31" s="27"/>
      <c r="N31" s="27"/>
      <c r="O31" s="27"/>
    </row>
    <row r="32" spans="1:15" ht="15" x14ac:dyDescent="0.25">
      <c r="A32" s="27"/>
      <c r="B32" s="27"/>
      <c r="C32" s="27"/>
      <c r="D32" s="27"/>
      <c r="E32" s="27"/>
      <c r="F32" s="27"/>
      <c r="G32" s="27"/>
      <c r="H32" s="27"/>
      <c r="I32" s="27"/>
      <c r="J32" s="27"/>
      <c r="K32" s="27"/>
      <c r="L32" s="27"/>
      <c r="M32" s="27"/>
      <c r="N32" s="27"/>
      <c r="O32" s="27"/>
    </row>
    <row r="33" spans="1:15" ht="15" x14ac:dyDescent="0.25">
      <c r="A33" s="27"/>
      <c r="B33" s="27"/>
      <c r="C33" s="27"/>
      <c r="D33" s="27"/>
      <c r="E33" s="27"/>
      <c r="F33" s="27"/>
      <c r="G33" s="27"/>
      <c r="H33" s="27"/>
      <c r="I33" s="27"/>
      <c r="J33" s="27"/>
      <c r="K33" s="27"/>
      <c r="L33" s="27"/>
      <c r="M33" s="27"/>
      <c r="N33" s="27"/>
      <c r="O33" s="27"/>
    </row>
    <row r="34" spans="1:15" ht="15" x14ac:dyDescent="0.25">
      <c r="A34" s="27"/>
      <c r="B34" s="27"/>
      <c r="C34" s="27"/>
      <c r="D34" s="27"/>
      <c r="E34" s="27"/>
      <c r="F34" s="27"/>
      <c r="G34" s="27"/>
      <c r="H34" s="27"/>
      <c r="I34" s="27"/>
      <c r="J34" s="27"/>
      <c r="K34" s="27"/>
      <c r="L34" s="27"/>
      <c r="M34" s="27"/>
      <c r="N34" s="27"/>
      <c r="O34" s="27"/>
    </row>
    <row r="35" spans="1:15" ht="15" x14ac:dyDescent="0.25">
      <c r="A35" s="27"/>
      <c r="B35" s="27"/>
      <c r="C35" s="27"/>
      <c r="D35" s="27"/>
      <c r="E35" s="27"/>
      <c r="F35" s="27"/>
      <c r="G35" s="27"/>
      <c r="H35" s="27"/>
      <c r="I35" s="50"/>
      <c r="J35" s="27"/>
      <c r="K35" s="27"/>
      <c r="L35" s="27"/>
      <c r="M35" s="27"/>
      <c r="N35" s="27"/>
      <c r="O35" s="27"/>
    </row>
    <row r="36" spans="1:15" ht="15" x14ac:dyDescent="0.25">
      <c r="A36" s="27"/>
      <c r="B36" s="27"/>
      <c r="C36" s="27"/>
      <c r="D36" s="27"/>
      <c r="E36" s="27"/>
      <c r="F36" s="27"/>
      <c r="G36" s="27"/>
      <c r="H36" s="27"/>
      <c r="I36" s="27"/>
      <c r="J36" s="27"/>
      <c r="K36" s="27"/>
      <c r="L36" s="27"/>
      <c r="M36" s="27"/>
      <c r="N36" s="27"/>
      <c r="O36" s="27"/>
    </row>
    <row r="37" spans="1:15" ht="15" x14ac:dyDescent="0.25">
      <c r="A37" s="27"/>
      <c r="B37" s="27"/>
      <c r="C37" s="27"/>
      <c r="D37" s="27"/>
      <c r="E37" s="27"/>
      <c r="F37" s="27"/>
      <c r="G37" s="27"/>
      <c r="H37" s="27"/>
      <c r="I37" s="27"/>
      <c r="J37" s="27"/>
      <c r="K37" s="27"/>
      <c r="L37" s="27"/>
      <c r="M37" s="27"/>
      <c r="N37" s="27"/>
      <c r="O37" s="27"/>
    </row>
    <row r="38" spans="1:15" ht="15" x14ac:dyDescent="0.25">
      <c r="A38" s="27"/>
      <c r="B38" s="27"/>
      <c r="C38" s="27"/>
      <c r="D38" s="27"/>
      <c r="E38" s="27"/>
      <c r="F38" s="27"/>
      <c r="G38" s="27"/>
      <c r="H38" s="27"/>
      <c r="I38" s="27"/>
      <c r="J38" s="27"/>
      <c r="K38" s="27"/>
      <c r="L38" s="27"/>
      <c r="M38" s="27"/>
      <c r="N38" s="27"/>
      <c r="O38" s="27"/>
    </row>
    <row r="39" spans="1:15" ht="15" x14ac:dyDescent="0.25">
      <c r="A39" s="27"/>
      <c r="B39" s="27"/>
      <c r="C39" s="27"/>
      <c r="D39" s="27"/>
      <c r="E39" s="27"/>
      <c r="F39" s="27"/>
      <c r="G39" s="27"/>
      <c r="H39" s="27"/>
      <c r="I39" s="27"/>
      <c r="J39" s="27"/>
      <c r="K39" s="27"/>
      <c r="L39" s="27"/>
      <c r="M39" s="27"/>
      <c r="N39" s="27"/>
      <c r="O39" s="27"/>
    </row>
    <row r="40" spans="1:15" ht="15" x14ac:dyDescent="0.25">
      <c r="A40" s="27"/>
      <c r="B40" s="27"/>
      <c r="C40" s="27"/>
      <c r="D40" s="27"/>
      <c r="E40" s="27"/>
      <c r="F40" s="27"/>
      <c r="G40" s="27"/>
      <c r="H40" s="27"/>
      <c r="I40" s="27"/>
      <c r="J40" s="27"/>
      <c r="K40" s="27"/>
      <c r="L40" s="27"/>
      <c r="M40" s="27"/>
      <c r="N40" s="27"/>
      <c r="O40" s="27"/>
    </row>
    <row r="41" spans="1:15" ht="15" x14ac:dyDescent="0.25">
      <c r="A41" s="27"/>
      <c r="B41" s="27"/>
      <c r="C41" s="27"/>
      <c r="D41" s="27"/>
      <c r="E41" s="27"/>
      <c r="F41" s="27"/>
      <c r="G41" s="27"/>
      <c r="H41" s="27"/>
      <c r="I41" s="27"/>
      <c r="J41" s="27"/>
      <c r="K41" s="27"/>
      <c r="L41" s="27"/>
      <c r="M41" s="27"/>
      <c r="N41" s="27"/>
      <c r="O41" s="27"/>
    </row>
    <row r="42" spans="1:15" ht="15" x14ac:dyDescent="0.25">
      <c r="A42" s="27"/>
      <c r="B42" s="27"/>
      <c r="C42" s="27"/>
      <c r="D42" s="27"/>
      <c r="E42" s="27"/>
      <c r="F42" s="27"/>
      <c r="G42" s="27"/>
      <c r="H42" s="27"/>
      <c r="I42" s="27"/>
      <c r="J42" s="27"/>
      <c r="K42" s="27"/>
      <c r="L42" s="27"/>
      <c r="M42" s="27"/>
      <c r="N42" s="27"/>
      <c r="O42" s="27"/>
    </row>
    <row r="43" spans="1:15" x14ac:dyDescent="0.2">
      <c r="D43" s="26"/>
    </row>
    <row r="46" spans="1:15" x14ac:dyDescent="0.2">
      <c r="A46" s="7"/>
      <c r="B46" s="7"/>
    </row>
    <row r="53" spans="8:10" x14ac:dyDescent="0.2">
      <c r="H53" s="25"/>
      <c r="I53" s="25"/>
      <c r="J53" s="25"/>
    </row>
  </sheetData>
  <printOptions gridLines="1"/>
  <pageMargins left="0.75" right="0.75" top="1" bottom="1" header="0.5" footer="0.5"/>
  <pageSetup paperSize="9" orientation="portrait" horizontalDpi="4294967293" verticalDpi="4294967293"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Tabell1.2</vt:lpstr>
      <vt:lpstr>Tabell 1.3</vt:lpstr>
      <vt:lpstr>Tabell 1.5</vt:lpstr>
      <vt:lpstr>Tabell 1.6</vt:lpstr>
      <vt:lpstr>Figur 1.1</vt:lpstr>
      <vt:lpstr>Figur 1.3</vt:lpstr>
      <vt:lpstr>Figur 1.4</vt:lpstr>
    </vt:vector>
  </TitlesOfParts>
  <Company>Norges Handelshøyskole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Malgorzata Golinska</cp:lastModifiedBy>
  <cp:lastPrinted>2019-04-07T12:05:40Z</cp:lastPrinted>
  <dcterms:created xsi:type="dcterms:W3CDTF">2008-07-03T08:04:46Z</dcterms:created>
  <dcterms:modified xsi:type="dcterms:W3CDTF">2020-01-22T07:50:04Z</dcterms:modified>
</cp:coreProperties>
</file>