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Oppgave 1.2c" sheetId="1" r:id="rId1"/>
    <sheet name="Oppgave 1.2d" sheetId="2" r:id="rId2"/>
  </sheets>
  <definedNames/>
  <calcPr fullCalcOnLoad="1"/>
</workbook>
</file>

<file path=xl/comments1.xml><?xml version="1.0" encoding="utf-8"?>
<comments xmlns="http://schemas.openxmlformats.org/spreadsheetml/2006/main">
  <authors>
    <author>Per Ivar Gj?rum</author>
  </authors>
  <commentList>
    <comment ref="A1" authorId="0">
      <text>
        <r>
          <rPr>
            <sz val="12"/>
            <rFont val="Tahoma"/>
            <family val="2"/>
          </rPr>
          <t>Dette regnearket beregner nåverdi og internrente for opptil tre kontantstrømmer. Fete typer angir inputverdier. Merk at du kan velge startår.
Du kan legge inn kontanstrøm for prosjekt to og tre ved å ta frem linjene 4 og 5 ved å klikke på plusstegnet helt til venstre ut for linje 6. Nåverdiprofilene vises hvis du tar frem linjene 9 og 10 (trykk på plusstegnet ut for linje 11).
Tilsvarende kan du utvide planperioden opptil 20 år ved å ta frem kolonnene  til og med år 20 (plusstegn over kolonne W).</t>
        </r>
        <r>
          <rPr>
            <sz val="14"/>
            <rFont val="Tahoma"/>
            <family val="2"/>
          </rPr>
          <t xml:space="preserve"> </t>
        </r>
        <r>
          <rPr>
            <sz val="9"/>
            <rFont val="Tahoma"/>
            <family val="2"/>
          </rPr>
          <t xml:space="preserve">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 ref="C2" authorId="0">
      <text>
        <r>
          <rPr>
            <sz val="12"/>
            <rFont val="Tahoma"/>
            <family val="2"/>
          </rPr>
          <t>Denne verdien er beregnet ut fra startåret. Dermed oppdateres årstallene automatisk når du endrer startåret.</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C2" authorId="0">
      <text>
        <r>
          <rPr>
            <sz val="12"/>
            <rFont val="Tahoma"/>
            <family val="2"/>
          </rPr>
          <t>Denne verdien er beregnet ut fra startåret. Dermed oppdateres årstallene automatisk når du endrer startåret.</t>
        </r>
        <r>
          <rPr>
            <sz val="9"/>
            <rFont val="Tahoma"/>
            <family val="2"/>
          </rPr>
          <t xml:space="preserve">
</t>
        </r>
      </text>
    </comment>
    <comment ref="B23" authorId="0">
      <text>
        <r>
          <rPr>
            <sz val="12"/>
            <rFont val="Tahoma"/>
            <family val="2"/>
          </rPr>
          <t>Disse tallene er hjelpetall til figuren for å unngå at det blir stående to nuller i origo.</t>
        </r>
        <r>
          <rPr>
            <sz val="9"/>
            <rFont val="Tahoma"/>
            <family val="2"/>
          </rPr>
          <t xml:space="preserve">
</t>
        </r>
      </text>
    </comment>
    <comment ref="A1" authorId="0">
      <text>
        <r>
          <rPr>
            <sz val="9"/>
            <rFont val="Tahoma"/>
            <family val="2"/>
          </rPr>
          <t xml:space="preserve">Her er prosjekt A den opprinnelige kontantstrømmen, mens prosjekt B inneholder utvidelsen med 6 millioner kroner i år 2016.
</t>
        </r>
      </text>
    </comment>
  </commentList>
</comments>
</file>

<file path=xl/sharedStrings.xml><?xml version="1.0" encoding="utf-8"?>
<sst xmlns="http://schemas.openxmlformats.org/spreadsheetml/2006/main" count="16" uniqueCount="8">
  <si>
    <t>År</t>
  </si>
  <si>
    <t>Kapitalkostnad</t>
  </si>
  <si>
    <t>Les dette</t>
  </si>
  <si>
    <t>Internrente</t>
  </si>
  <si>
    <t>Nåverdi prosjekt A</t>
  </si>
  <si>
    <t>Nåverdi prosjekt B</t>
  </si>
  <si>
    <t>Kontantstrøm prosjekt A</t>
  </si>
  <si>
    <t>Kontantstrøm prosjekt B</t>
  </si>
</sst>
</file>

<file path=xl/styles.xml><?xml version="1.0" encoding="utf-8"?>
<styleSheet xmlns="http://schemas.openxmlformats.org/spreadsheetml/2006/main">
  <numFmts count="1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0.0\ %"/>
  </numFmts>
  <fonts count="42">
    <font>
      <sz val="10"/>
      <name val="Arial"/>
      <family val="0"/>
    </font>
    <font>
      <sz val="11"/>
      <color indexed="8"/>
      <name val="Calibri"/>
      <family val="2"/>
    </font>
    <font>
      <sz val="8"/>
      <name val="Arial"/>
      <family val="2"/>
    </font>
    <font>
      <b/>
      <sz val="10"/>
      <name val="Arial"/>
      <family val="2"/>
    </font>
    <font>
      <sz val="9"/>
      <name val="Tahoma"/>
      <family val="2"/>
    </font>
    <font>
      <sz val="14"/>
      <name val="Tahoma"/>
      <family val="2"/>
    </font>
    <font>
      <sz val="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1" applyNumberFormat="0" applyAlignment="0" applyProtection="0"/>
    <xf numFmtId="0" fontId="31" fillId="0" borderId="2" applyNumberFormat="0" applyFill="0" applyAlignment="0" applyProtection="0"/>
    <xf numFmtId="0" fontId="32" fillId="24" borderId="3" applyNumberFormat="0" applyAlignment="0" applyProtection="0"/>
    <xf numFmtId="0" fontId="0" fillId="25" borderId="4" applyNumberFormat="0" applyFont="0" applyAlignment="0" applyProtection="0"/>
    <xf numFmtId="0" fontId="33" fillId="26"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164" fontId="0" fillId="0" borderId="0" applyFont="0" applyFill="0" applyBorder="0" applyAlignment="0" applyProtection="0"/>
    <xf numFmtId="41" fontId="0" fillId="0" borderId="0" applyFont="0" applyFill="0" applyBorder="0" applyAlignment="0" applyProtection="0"/>
    <xf numFmtId="0" fontId="39" fillId="20" borderId="9" applyNumberFormat="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18">
    <xf numFmtId="0" fontId="0" fillId="0" borderId="0" xfId="0" applyAlignment="1">
      <alignment/>
    </xf>
    <xf numFmtId="9" fontId="3" fillId="0" borderId="0" xfId="0" applyNumberFormat="1" applyFont="1" applyAlignment="1">
      <alignment/>
    </xf>
    <xf numFmtId="3" fontId="0" fillId="0" borderId="0" xfId="49" applyNumberFormat="1" applyAlignment="1">
      <alignment/>
    </xf>
    <xf numFmtId="164" fontId="0" fillId="0" borderId="0" xfId="49" applyNumberFormat="1" applyAlignment="1">
      <alignment/>
    </xf>
    <xf numFmtId="9" fontId="0" fillId="0" borderId="0" xfId="0" applyNumberFormat="1" applyFont="1" applyAlignment="1">
      <alignment/>
    </xf>
    <xf numFmtId="9" fontId="0" fillId="0" borderId="0" xfId="46" applyFont="1" applyAlignment="1">
      <alignment/>
    </xf>
    <xf numFmtId="0" fontId="0" fillId="0" borderId="0" xfId="0"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quotePrefix="1">
      <alignment horizontal="left"/>
    </xf>
    <xf numFmtId="165" fontId="0" fillId="0" borderId="0" xfId="0" applyNumberFormat="1" applyAlignment="1">
      <alignment/>
    </xf>
    <xf numFmtId="0" fontId="3" fillId="0" borderId="0" xfId="0" applyFont="1" applyAlignment="1">
      <alignment/>
    </xf>
    <xf numFmtId="3" fontId="3" fillId="0" borderId="0" xfId="0" applyNumberFormat="1" applyFont="1" applyAlignment="1">
      <alignment/>
    </xf>
    <xf numFmtId="9" fontId="3" fillId="0" borderId="0" xfId="46" applyFont="1" applyAlignment="1">
      <alignment/>
    </xf>
    <xf numFmtId="0" fontId="0" fillId="0" borderId="0" xfId="0" applyFont="1" applyAlignment="1" quotePrefix="1">
      <alignment horizontal="left"/>
    </xf>
    <xf numFmtId="0" fontId="0" fillId="0" borderId="0" xfId="0" applyFont="1" applyAlignment="1">
      <alignment horizontal="left"/>
    </xf>
    <xf numFmtId="3" fontId="0" fillId="0" borderId="0" xfId="0" applyNumberFormat="1" applyFont="1" applyAlignment="1">
      <alignment/>
    </xf>
    <xf numFmtId="0" fontId="0" fillId="0" borderId="0" xfId="0"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0.804"/>
          <c:h val="0.9925"/>
        </c:manualLayout>
      </c:layout>
      <c:lineChart>
        <c:grouping val="standard"/>
        <c:varyColors val="0"/>
        <c:ser>
          <c:idx val="0"/>
          <c:order val="0"/>
          <c:tx>
            <c:strRef>
              <c:f>'Oppgave 1.2c'!$A$8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'Oppgave 1.2c'!$A$23:$G$23</c:f>
              <c:numCache/>
            </c:numRef>
          </c:cat>
          <c:val>
            <c:numRef>
              <c:f>'Oppgave 1.2c'!$B$8:$H$8</c:f>
              <c:numCache/>
            </c:numRef>
          </c:val>
          <c:smooth val="0"/>
        </c:ser>
        <c:ser>
          <c:idx val="1"/>
          <c:order val="1"/>
          <c:tx>
            <c:strRef>
              <c:f>'Oppgave 1.2c'!$A$9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'Oppgave 1.2c'!$A$23:$G$23</c:f>
              <c:numCache/>
            </c:numRef>
          </c:cat>
          <c:val>
            <c:numRef>
              <c:f>'Oppgave 1.2c'!$B$9:$H$9</c:f>
              <c:numCache/>
            </c:numRef>
          </c:val>
          <c:smooth val="0"/>
        </c:ser>
        <c:ser>
          <c:idx val="2"/>
          <c:order val="2"/>
          <c:tx>
            <c:strRef>
              <c:f>'Oppgave 1.2c'!$A$10</c:f>
              <c:strCache>
                <c:ptCount val="1"/>
                <c:pt idx="0">
                  <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'Oppgave 1.2c'!$A$23:$G$23</c:f>
              <c:numCache/>
            </c:numRef>
          </c:cat>
          <c:val>
            <c:numRef>
              <c:f>'Oppgave 1.2c'!$B$10:$H$10</c:f>
              <c:numCache/>
            </c:numRef>
          </c:val>
          <c:smooth val="0"/>
        </c:ser>
        <c:marker val="1"/>
        <c:axId val="26031666"/>
        <c:axId val="32958403"/>
      </c:lineChart>
      <c:catAx>
        <c:axId val="26031666"/>
        <c:scaling>
          <c:orientation val="minMax"/>
        </c:scaling>
        <c:axPos val="b"/>
        <c:title>
          <c:tx>
            <c:rich>
              <a:bodyPr vert="horz" rot="0" anchor="ctr"/>
              <a:lstStyle/>
              <a:p>
                <a:pPr algn="ctr">
                  <a:defRPr/>
                </a:pPr>
                <a:r>
                  <a:rPr lang="en-US" cap="none" sz="1000" b="0" i="0" u="none" baseline="0">
                    <a:solidFill>
                      <a:srgbClr val="000000"/>
                    </a:solidFill>
                  </a:rPr>
                  <a:t>Kapitalkostnad</a:t>
                </a:r>
              </a:p>
            </c:rich>
          </c:tx>
          <c:layout>
            <c:manualLayout>
              <c:xMode val="factor"/>
              <c:yMode val="factor"/>
              <c:x val="0.016"/>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958403"/>
        <c:crosses val="autoZero"/>
        <c:auto val="1"/>
        <c:lblOffset val="100"/>
        <c:tickLblSkip val="1"/>
        <c:noMultiLvlLbl val="0"/>
      </c:catAx>
      <c:valAx>
        <c:axId val="32958403"/>
        <c:scaling>
          <c:orientation val="minMax"/>
        </c:scaling>
        <c:axPos val="l"/>
        <c:title>
          <c:tx>
            <c:rich>
              <a:bodyPr vert="horz" rot="0" anchor="ctr"/>
              <a:lstStyle/>
              <a:p>
                <a:pPr algn="ctr">
                  <a:defRPr/>
                </a:pPr>
                <a:r>
                  <a:rPr lang="en-US" cap="none" sz="1000" b="0" i="0" u="none" baseline="0">
                    <a:solidFill>
                      <a:srgbClr val="000000"/>
                    </a:solidFill>
                  </a:rPr>
                  <a:t>Nåverdi</a:t>
                </a:r>
              </a:p>
            </c:rich>
          </c:tx>
          <c:layout>
            <c:manualLayout>
              <c:xMode val="factor"/>
              <c:yMode val="factor"/>
              <c:x val="0.061"/>
              <c:y val="0.1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031666"/>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225"/>
          <c:w val="0.80925"/>
          <c:h val="0.99225"/>
        </c:manualLayout>
      </c:layout>
      <c:lineChart>
        <c:grouping val="standard"/>
        <c:varyColors val="0"/>
        <c:ser>
          <c:idx val="0"/>
          <c:order val="0"/>
          <c:tx>
            <c:strRef>
              <c:f>'Oppgave 1.2d'!$A$8</c:f>
              <c:strCache>
                <c:ptCount val="1"/>
                <c:pt idx="0">
                  <c:v>Nåverdi prosjekt 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'Oppgave 1.2d'!$A$23:$G$23</c:f>
              <c:numCache/>
            </c:numRef>
          </c:cat>
          <c:val>
            <c:numRef>
              <c:f>'Oppgave 1.2d'!$B$8:$H$8</c:f>
              <c:numCache/>
            </c:numRef>
          </c:val>
          <c:smooth val="0"/>
        </c:ser>
        <c:ser>
          <c:idx val="1"/>
          <c:order val="1"/>
          <c:tx>
            <c:strRef>
              <c:f>'Oppgave 1.2d'!$A$9</c:f>
              <c:strCache>
                <c:ptCount val="1"/>
                <c:pt idx="0">
                  <c:v>Nåverdi prosjekt B</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'Oppgave 1.2d'!$A$23:$G$23</c:f>
              <c:numCache/>
            </c:numRef>
          </c:cat>
          <c:val>
            <c:numRef>
              <c:f>'Oppgave 1.2d'!$B$9:$H$9</c:f>
              <c:numCache/>
            </c:numRef>
          </c:val>
          <c:smooth val="0"/>
        </c:ser>
        <c:ser>
          <c:idx val="2"/>
          <c:order val="2"/>
          <c:tx>
            <c:strRef>
              <c:f>'Oppgave 1.2d'!$A$10</c:f>
              <c:strCache>
                <c:ptCount val="1"/>
                <c:pt idx="0">
                  <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'Oppgave 1.2d'!$A$23:$G$23</c:f>
              <c:numCache/>
            </c:numRef>
          </c:cat>
          <c:val>
            <c:numRef>
              <c:f>'Oppgave 1.2d'!$B$10:$H$10</c:f>
              <c:numCache/>
            </c:numRef>
          </c:val>
          <c:smooth val="0"/>
        </c:ser>
        <c:marker val="1"/>
        <c:axId val="28190172"/>
        <c:axId val="52384957"/>
      </c:lineChart>
      <c:catAx>
        <c:axId val="28190172"/>
        <c:scaling>
          <c:orientation val="minMax"/>
        </c:scaling>
        <c:axPos val="b"/>
        <c:title>
          <c:tx>
            <c:rich>
              <a:bodyPr vert="horz" rot="0" anchor="ctr"/>
              <a:lstStyle/>
              <a:p>
                <a:pPr algn="ctr">
                  <a:defRPr/>
                </a:pPr>
                <a:r>
                  <a:rPr lang="en-US" cap="none" sz="1000" b="0" i="0" u="none" baseline="0">
                    <a:solidFill>
                      <a:srgbClr val="000000"/>
                    </a:solidFill>
                  </a:rPr>
                  <a:t>Kapitalkostnad</a:t>
                </a:r>
              </a:p>
            </c:rich>
          </c:tx>
          <c:layout>
            <c:manualLayout>
              <c:xMode val="factor"/>
              <c:yMode val="factor"/>
              <c:x val="0.09475"/>
              <c:y val="0.1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384957"/>
        <c:crosses val="autoZero"/>
        <c:auto val="1"/>
        <c:lblOffset val="100"/>
        <c:tickLblSkip val="1"/>
        <c:noMultiLvlLbl val="0"/>
      </c:catAx>
      <c:valAx>
        <c:axId val="52384957"/>
        <c:scaling>
          <c:orientation val="minMax"/>
        </c:scaling>
        <c:axPos val="l"/>
        <c:title>
          <c:tx>
            <c:rich>
              <a:bodyPr vert="horz" rot="0" anchor="ctr"/>
              <a:lstStyle/>
              <a:p>
                <a:pPr algn="ctr">
                  <a:defRPr/>
                </a:pPr>
                <a:r>
                  <a:rPr lang="en-US" cap="none" sz="1000" b="0" i="0" u="none" baseline="0">
                    <a:solidFill>
                      <a:srgbClr val="000000"/>
                    </a:solidFill>
                  </a:rPr>
                  <a:t>Nåverdi</a:t>
                </a:r>
              </a:p>
            </c:rich>
          </c:tx>
          <c:layout>
            <c:manualLayout>
              <c:xMode val="factor"/>
              <c:yMode val="factor"/>
              <c:x val="0.0605"/>
              <c:y val="0.1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190172"/>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133350</xdr:rowOff>
    </xdr:from>
    <xdr:to>
      <xdr:col>7</xdr:col>
      <xdr:colOff>457200</xdr:colOff>
      <xdr:row>32</xdr:row>
      <xdr:rowOff>104775</xdr:rowOff>
    </xdr:to>
    <xdr:graphicFrame>
      <xdr:nvGraphicFramePr>
        <xdr:cNvPr id="1" name="Chart 3"/>
        <xdr:cNvGraphicFramePr/>
      </xdr:nvGraphicFramePr>
      <xdr:xfrm>
        <a:off x="9525" y="1752600"/>
        <a:ext cx="5286375" cy="3533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133350</xdr:rowOff>
    </xdr:from>
    <xdr:to>
      <xdr:col>7</xdr:col>
      <xdr:colOff>457200</xdr:colOff>
      <xdr:row>32</xdr:row>
      <xdr:rowOff>104775</xdr:rowOff>
    </xdr:to>
    <xdr:graphicFrame>
      <xdr:nvGraphicFramePr>
        <xdr:cNvPr id="1" name="Chart 3"/>
        <xdr:cNvGraphicFramePr/>
      </xdr:nvGraphicFramePr>
      <xdr:xfrm>
        <a:off x="9525" y="1752600"/>
        <a:ext cx="5286375"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1"/>
  <sheetViews>
    <sheetView tabSelected="1" zoomScalePageLayoutView="0" workbookViewId="0" topLeftCell="A1">
      <selection activeCell="A1" sqref="A1"/>
    </sheetView>
  </sheetViews>
  <sheetFormatPr defaultColWidth="9.140625" defaultRowHeight="12.75" outlineLevelRow="1" outlineLevelCol="1"/>
  <cols>
    <col min="1" max="1" width="21.28125" style="0" customWidth="1"/>
    <col min="2" max="5" width="8.421875" style="0" customWidth="1"/>
    <col min="6" max="6" width="9.140625" style="0" customWidth="1"/>
    <col min="7" max="8" width="8.421875" style="0" customWidth="1"/>
    <col min="9" max="22" width="7.8515625" style="0" hidden="1" customWidth="1" outlineLevel="1"/>
    <col min="23" max="23" width="9.140625" style="0" customWidth="1" collapsed="1"/>
  </cols>
  <sheetData>
    <row r="1" spans="1:23" ht="12.75">
      <c r="A1" s="6" t="s">
        <v>2</v>
      </c>
      <c r="B1" s="17" t="s">
        <v>0</v>
      </c>
      <c r="C1" s="17"/>
      <c r="D1" s="17"/>
      <c r="E1" s="17"/>
      <c r="F1" s="17"/>
      <c r="G1" s="17"/>
      <c r="H1" s="17"/>
      <c r="W1" s="6" t="s">
        <v>3</v>
      </c>
    </row>
    <row r="2" spans="2:22" ht="12.75">
      <c r="B2" s="11">
        <v>2009</v>
      </c>
      <c r="C2" s="6">
        <f aca="true" t="shared" si="0" ref="C2:H2">B2+1</f>
        <v>2010</v>
      </c>
      <c r="D2" s="6">
        <f t="shared" si="0"/>
        <v>2011</v>
      </c>
      <c r="E2" s="6">
        <f t="shared" si="0"/>
        <v>2012</v>
      </c>
      <c r="F2" s="6">
        <f t="shared" si="0"/>
        <v>2013</v>
      </c>
      <c r="G2" s="6">
        <f t="shared" si="0"/>
        <v>2014</v>
      </c>
      <c r="H2" s="6">
        <f t="shared" si="0"/>
        <v>2015</v>
      </c>
      <c r="I2" s="6">
        <f aca="true" t="shared" si="1" ref="I2:V2">H2+1</f>
        <v>2016</v>
      </c>
      <c r="J2" s="6">
        <f t="shared" si="1"/>
        <v>2017</v>
      </c>
      <c r="K2" s="6">
        <f t="shared" si="1"/>
        <v>2018</v>
      </c>
      <c r="L2" s="6">
        <f t="shared" si="1"/>
        <v>2019</v>
      </c>
      <c r="M2" s="6">
        <f t="shared" si="1"/>
        <v>2020</v>
      </c>
      <c r="N2" s="6">
        <f t="shared" si="1"/>
        <v>2021</v>
      </c>
      <c r="O2" s="6">
        <f t="shared" si="1"/>
        <v>2022</v>
      </c>
      <c r="P2" s="6">
        <f t="shared" si="1"/>
        <v>2023</v>
      </c>
      <c r="Q2" s="6">
        <f t="shared" si="1"/>
        <v>2024</v>
      </c>
      <c r="R2" s="6">
        <f t="shared" si="1"/>
        <v>2025</v>
      </c>
      <c r="S2" s="6">
        <f t="shared" si="1"/>
        <v>2026</v>
      </c>
      <c r="T2" s="6">
        <f t="shared" si="1"/>
        <v>2027</v>
      </c>
      <c r="U2" s="6">
        <f t="shared" si="1"/>
        <v>2028</v>
      </c>
      <c r="V2" s="6">
        <f t="shared" si="1"/>
        <v>2029</v>
      </c>
    </row>
    <row r="3" spans="1:23" ht="12.75">
      <c r="A3" s="14" t="s">
        <v>6</v>
      </c>
      <c r="B3" s="12">
        <v>-10000</v>
      </c>
      <c r="C3" s="12">
        <v>2000</v>
      </c>
      <c r="D3" s="12">
        <v>3000</v>
      </c>
      <c r="E3" s="12">
        <v>4000</v>
      </c>
      <c r="F3" s="12">
        <v>2500</v>
      </c>
      <c r="G3" s="12">
        <v>1500</v>
      </c>
      <c r="H3" s="12">
        <v>1500</v>
      </c>
      <c r="I3" s="7"/>
      <c r="J3" s="7"/>
      <c r="K3" s="7"/>
      <c r="W3" s="8">
        <f>IRR(B3:V3)</f>
        <v>0.12844242272587125</v>
      </c>
    </row>
    <row r="4" spans="1:23" ht="12.75" customHeight="1" outlineLevel="1">
      <c r="A4" s="15" t="s">
        <v>7</v>
      </c>
      <c r="B4" s="16">
        <f>B3*2</f>
        <v>-20000</v>
      </c>
      <c r="C4" s="16">
        <f aca="true" t="shared" si="2" ref="C4:H4">C3*2</f>
        <v>4000</v>
      </c>
      <c r="D4" s="16">
        <f t="shared" si="2"/>
        <v>6000</v>
      </c>
      <c r="E4" s="16">
        <f t="shared" si="2"/>
        <v>8000</v>
      </c>
      <c r="F4" s="16">
        <f t="shared" si="2"/>
        <v>5000</v>
      </c>
      <c r="G4" s="16">
        <f t="shared" si="2"/>
        <v>3000</v>
      </c>
      <c r="H4" s="16">
        <f t="shared" si="2"/>
        <v>3000</v>
      </c>
      <c r="I4" s="7"/>
      <c r="J4" s="7"/>
      <c r="K4" s="7"/>
      <c r="W4" s="8">
        <f>IRR(B4:V4)</f>
        <v>0.12844242272587125</v>
      </c>
    </row>
    <row r="5" spans="1:23" ht="12.75" customHeight="1" outlineLevel="1">
      <c r="A5" s="15"/>
      <c r="B5" s="12"/>
      <c r="C5" s="12"/>
      <c r="D5" s="12"/>
      <c r="E5" s="12"/>
      <c r="F5" s="12"/>
      <c r="G5" s="12"/>
      <c r="H5" s="12"/>
      <c r="I5" s="7"/>
      <c r="J5" s="7"/>
      <c r="K5" s="7"/>
      <c r="W5" s="8"/>
    </row>
    <row r="7" spans="1:8" ht="12.75">
      <c r="A7" t="s">
        <v>1</v>
      </c>
      <c r="B7" s="5">
        <f>C7-C7</f>
        <v>0</v>
      </c>
      <c r="C7" s="13">
        <v>0.05</v>
      </c>
      <c r="D7" s="4">
        <f>C7+$C$7</f>
        <v>0.1</v>
      </c>
      <c r="E7" s="4">
        <f>D7+$C$7</f>
        <v>0.15000000000000002</v>
      </c>
      <c r="F7" s="4">
        <f>E7+$C$7</f>
        <v>0.2</v>
      </c>
      <c r="G7" s="4">
        <f>F7+$C$7</f>
        <v>0.25</v>
      </c>
      <c r="H7" s="4">
        <f>G7+$C$7</f>
        <v>0.3</v>
      </c>
    </row>
    <row r="8" spans="1:9" ht="12.75">
      <c r="A8" s="14" t="s">
        <v>4</v>
      </c>
      <c r="B8" s="2">
        <f>NPV(B7,$B3:$V$3)*(1+B7)</f>
        <v>4500</v>
      </c>
      <c r="C8" s="2">
        <f>NPV(C7,$B3:$V$3)*(1+C7)</f>
        <v>2432.569265899292</v>
      </c>
      <c r="D8" s="2">
        <f>NPV(D7,$B3:$V$3)*(1+D7)</f>
        <v>788.4063828454089</v>
      </c>
      <c r="E8" s="2">
        <f>NPV(E7,$B3:$V$3)*(1+E7)</f>
        <v>-538.734022801726</v>
      </c>
      <c r="F8" s="2">
        <f>NPV(F7,$B3:$V$3)*(1+F7)</f>
        <v>-1624.3891460905347</v>
      </c>
      <c r="G8" s="2">
        <f>NPV(G7,$B3:$V$3)*(1+G7)</f>
        <v>-2523.264</v>
      </c>
      <c r="H8" s="2">
        <f>NPV(H7,$B3:$V$3)*(1+H7)</f>
        <v>-3275.6485703080452</v>
      </c>
      <c r="I8" s="3"/>
    </row>
    <row r="9" spans="1:8" ht="12.75" outlineLevel="1">
      <c r="A9" s="14" t="s">
        <v>5</v>
      </c>
      <c r="B9" s="2">
        <f>NPV(B7,$B$4:$V4)*(1+B7)</f>
        <v>9000</v>
      </c>
      <c r="C9" s="2">
        <f>NPV(C7,$B$4:$V4)*(1+C7)</f>
        <v>4865.138531798584</v>
      </c>
      <c r="D9" s="2">
        <f>NPV(D7,$B$4:$V4)*(1+D7)</f>
        <v>1576.8127656908177</v>
      </c>
      <c r="E9" s="2">
        <f>NPV(E7,$B$4:$V4)*(1+E7)</f>
        <v>-1077.468045603452</v>
      </c>
      <c r="F9" s="2">
        <f>NPV(F7,$B$4:$V4)*(1+F7)</f>
        <v>-3248.7782921810694</v>
      </c>
      <c r="G9" s="2">
        <f>NPV(G7,$B$4:$V4)*(1+G7)</f>
        <v>-5046.528</v>
      </c>
      <c r="H9" s="2">
        <f>NPV(H7,$B$4:$V4)*(1+H7)</f>
        <v>-6551.2971406160905</v>
      </c>
    </row>
    <row r="10" spans="1:8" ht="12.75" outlineLevel="1">
      <c r="A10" s="14"/>
      <c r="B10" s="2"/>
      <c r="C10" s="2"/>
      <c r="D10" s="2"/>
      <c r="E10" s="2"/>
      <c r="F10" s="2"/>
      <c r="G10" s="2"/>
      <c r="H10" s="2"/>
    </row>
    <row r="23" spans="2:7" ht="12.75">
      <c r="B23" s="8">
        <f aca="true" t="shared" si="3" ref="B23:G23">C7</f>
        <v>0.05</v>
      </c>
      <c r="C23" s="8">
        <f t="shared" si="3"/>
        <v>0.1</v>
      </c>
      <c r="D23" s="8">
        <f t="shared" si="3"/>
        <v>0.15000000000000002</v>
      </c>
      <c r="E23" s="8">
        <f t="shared" si="3"/>
        <v>0.2</v>
      </c>
      <c r="F23" s="8">
        <f t="shared" si="3"/>
        <v>0.25</v>
      </c>
      <c r="G23" s="8">
        <f t="shared" si="3"/>
        <v>0.3</v>
      </c>
    </row>
    <row r="31" ht="12.75">
      <c r="B31" s="10"/>
    </row>
    <row r="35" ht="12.75">
      <c r="A35" s="9"/>
    </row>
    <row r="51" spans="2:8" ht="12.75">
      <c r="B51" s="1"/>
      <c r="C51" s="8"/>
      <c r="D51" s="8"/>
      <c r="E51" s="8"/>
      <c r="F51" s="8"/>
      <c r="G51" s="8"/>
      <c r="H51" s="8"/>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W51"/>
  <sheetViews>
    <sheetView zoomScalePageLayoutView="0" workbookViewId="0" topLeftCell="A1">
      <selection activeCell="I7" sqref="I7"/>
    </sheetView>
  </sheetViews>
  <sheetFormatPr defaultColWidth="9.140625" defaultRowHeight="12.75" outlineLevelRow="1" outlineLevelCol="1"/>
  <cols>
    <col min="1" max="1" width="21.28125" style="0" customWidth="1"/>
    <col min="2" max="5" width="8.421875" style="0" customWidth="1"/>
    <col min="6" max="6" width="9.140625" style="0" customWidth="1"/>
    <col min="7" max="8" width="8.421875" style="0" customWidth="1"/>
    <col min="9" max="22" width="7.8515625" style="0" customWidth="1" outlineLevel="1"/>
  </cols>
  <sheetData>
    <row r="1" spans="1:23" ht="12.75">
      <c r="A1" s="6" t="s">
        <v>2</v>
      </c>
      <c r="B1" s="17" t="s">
        <v>0</v>
      </c>
      <c r="C1" s="17"/>
      <c r="D1" s="17"/>
      <c r="E1" s="17"/>
      <c r="F1" s="17"/>
      <c r="G1" s="17"/>
      <c r="H1" s="17"/>
      <c r="W1" s="6" t="s">
        <v>3</v>
      </c>
    </row>
    <row r="2" spans="2:22" ht="12.75">
      <c r="B2" s="11">
        <v>2009</v>
      </c>
      <c r="C2" s="6">
        <f aca="true" t="shared" si="0" ref="C2:V2">B2+1</f>
        <v>2010</v>
      </c>
      <c r="D2" s="6">
        <f t="shared" si="0"/>
        <v>2011</v>
      </c>
      <c r="E2" s="6">
        <f t="shared" si="0"/>
        <v>2012</v>
      </c>
      <c r="F2" s="6">
        <f t="shared" si="0"/>
        <v>2013</v>
      </c>
      <c r="G2" s="6">
        <f t="shared" si="0"/>
        <v>2014</v>
      </c>
      <c r="H2" s="6">
        <f t="shared" si="0"/>
        <v>2015</v>
      </c>
      <c r="I2" s="6">
        <f t="shared" si="0"/>
        <v>2016</v>
      </c>
      <c r="J2" s="6">
        <f t="shared" si="0"/>
        <v>2017</v>
      </c>
      <c r="K2" s="6">
        <f t="shared" si="0"/>
        <v>2018</v>
      </c>
      <c r="L2" s="6">
        <f t="shared" si="0"/>
        <v>2019</v>
      </c>
      <c r="M2" s="6">
        <f t="shared" si="0"/>
        <v>2020</v>
      </c>
      <c r="N2" s="6">
        <f t="shared" si="0"/>
        <v>2021</v>
      </c>
      <c r="O2" s="6">
        <f t="shared" si="0"/>
        <v>2022</v>
      </c>
      <c r="P2" s="6">
        <f t="shared" si="0"/>
        <v>2023</v>
      </c>
      <c r="Q2" s="6">
        <f t="shared" si="0"/>
        <v>2024</v>
      </c>
      <c r="R2" s="6">
        <f t="shared" si="0"/>
        <v>2025</v>
      </c>
      <c r="S2" s="6">
        <f t="shared" si="0"/>
        <v>2026</v>
      </c>
      <c r="T2" s="6">
        <f t="shared" si="0"/>
        <v>2027</v>
      </c>
      <c r="U2" s="6">
        <f t="shared" si="0"/>
        <v>2028</v>
      </c>
      <c r="V2" s="6">
        <f t="shared" si="0"/>
        <v>2029</v>
      </c>
    </row>
    <row r="3" spans="1:23" ht="12.75">
      <c r="A3" s="14" t="s">
        <v>6</v>
      </c>
      <c r="B3" s="12">
        <v>-10000</v>
      </c>
      <c r="C3" s="12">
        <v>2000</v>
      </c>
      <c r="D3" s="12">
        <v>3000</v>
      </c>
      <c r="E3" s="12">
        <v>4000</v>
      </c>
      <c r="F3" s="12">
        <v>2500</v>
      </c>
      <c r="G3" s="12">
        <v>1500</v>
      </c>
      <c r="H3" s="12">
        <v>1500</v>
      </c>
      <c r="J3" s="7"/>
      <c r="K3" s="7"/>
      <c r="W3" s="8">
        <f>IRR(B3:V3)</f>
        <v>0.12844242272587125</v>
      </c>
    </row>
    <row r="4" spans="1:23" ht="12.75" customHeight="1" outlineLevel="1">
      <c r="A4" s="15" t="s">
        <v>7</v>
      </c>
      <c r="B4" s="16">
        <f>B3</f>
        <v>-10000</v>
      </c>
      <c r="C4" s="16">
        <f aca="true" t="shared" si="1" ref="C4:H4">C3</f>
        <v>2000</v>
      </c>
      <c r="D4" s="16">
        <f t="shared" si="1"/>
        <v>3000</v>
      </c>
      <c r="E4" s="16">
        <f t="shared" si="1"/>
        <v>4000</v>
      </c>
      <c r="F4" s="16">
        <f t="shared" si="1"/>
        <v>2500</v>
      </c>
      <c r="G4" s="16">
        <f t="shared" si="1"/>
        <v>1500</v>
      </c>
      <c r="H4" s="16">
        <f t="shared" si="1"/>
        <v>1500</v>
      </c>
      <c r="I4" s="12">
        <v>6000</v>
      </c>
      <c r="J4" s="7"/>
      <c r="K4" s="7"/>
      <c r="W4" s="8">
        <f>IRR(B4:V4)</f>
        <v>0.2017076101743151</v>
      </c>
    </row>
    <row r="5" spans="1:23" ht="12.75" customHeight="1" outlineLevel="1">
      <c r="A5" s="15"/>
      <c r="B5" s="12"/>
      <c r="C5" s="12"/>
      <c r="D5" s="12"/>
      <c r="E5" s="12"/>
      <c r="F5" s="12"/>
      <c r="G5" s="12"/>
      <c r="H5" s="12"/>
      <c r="I5" s="7"/>
      <c r="J5" s="7"/>
      <c r="K5" s="7"/>
      <c r="W5" s="8"/>
    </row>
    <row r="7" spans="1:8" ht="12.75">
      <c r="A7" t="s">
        <v>1</v>
      </c>
      <c r="B7" s="5">
        <f>C7-C7</f>
        <v>0</v>
      </c>
      <c r="C7" s="13">
        <v>0.05</v>
      </c>
      <c r="D7" s="4">
        <f>C7+$C$7</f>
        <v>0.1</v>
      </c>
      <c r="E7" s="4">
        <f>D7+$C$7</f>
        <v>0.15000000000000002</v>
      </c>
      <c r="F7" s="4">
        <f>E7+$C$7</f>
        <v>0.2</v>
      </c>
      <c r="G7" s="4">
        <f>F7+$C$7</f>
        <v>0.25</v>
      </c>
      <c r="H7" s="4">
        <f>G7+$C$7</f>
        <v>0.3</v>
      </c>
    </row>
    <row r="8" spans="1:9" ht="12.75">
      <c r="A8" s="14" t="s">
        <v>4</v>
      </c>
      <c r="B8" s="2">
        <f>NPV(B7,$B3:$V$3)*(1+B7)</f>
        <v>4500</v>
      </c>
      <c r="C8" s="2">
        <f>NPV(C7,$B3:$V$3)*(1+C7)</f>
        <v>2432.569265899292</v>
      </c>
      <c r="D8" s="2">
        <f>NPV(D7,$B3:$V$3)*(1+D7)</f>
        <v>788.4063828454089</v>
      </c>
      <c r="E8" s="2">
        <f>NPV(E7,$B3:$V$3)*(1+E7)</f>
        <v>-538.734022801726</v>
      </c>
      <c r="F8" s="2">
        <f>NPV(F7,$B3:$V$3)*(1+F7)</f>
        <v>-1624.3891460905347</v>
      </c>
      <c r="G8" s="2">
        <f>NPV(G7,$B3:$V$3)*(1+G7)</f>
        <v>-2523.264</v>
      </c>
      <c r="H8" s="2">
        <f>NPV(H7,$B3:$V$3)*(1+H7)</f>
        <v>-3275.6485703080452</v>
      </c>
      <c r="I8" s="3"/>
    </row>
    <row r="9" spans="1:8" ht="12.75" outlineLevel="1">
      <c r="A9" s="14" t="s">
        <v>5</v>
      </c>
      <c r="B9" s="2">
        <f>NPV(B7,$B$4:$V4)*(1+B7)</f>
        <v>10500</v>
      </c>
      <c r="C9" s="2">
        <f>NPV(C7,$B$4:$V4)*(1+C7)</f>
        <v>6696.65724668002</v>
      </c>
      <c r="D9" s="2">
        <f>NPV(D7,$B$4:$V4)*(1+D7)</f>
        <v>3867.355092229647</v>
      </c>
      <c r="E9" s="2">
        <f>NPV(E7,$B$4:$V4)*(1+E7)</f>
        <v>1716.8882167368297</v>
      </c>
      <c r="F9" s="2">
        <f>NPV(F7,$B$4:$V4)*(1+F7)</f>
        <v>50.10073731138596</v>
      </c>
      <c r="G9" s="2">
        <f>NPV(G7,$B$4:$V4)*(1+G7)</f>
        <v>-1264.9728000000002</v>
      </c>
      <c r="H9" s="2">
        <f>NPV(H7,$B$4:$V4)*(1+H7)</f>
        <v>-2319.4506732326454</v>
      </c>
    </row>
    <row r="10" spans="1:8" ht="12.75" outlineLevel="1">
      <c r="A10" s="14"/>
      <c r="B10" s="2"/>
      <c r="C10" s="2"/>
      <c r="D10" s="2"/>
      <c r="E10" s="2"/>
      <c r="F10" s="2"/>
      <c r="G10" s="2"/>
      <c r="H10" s="2"/>
    </row>
    <row r="23" spans="2:7" ht="12.75">
      <c r="B23" s="8">
        <f aca="true" t="shared" si="2" ref="B23:G23">C7</f>
        <v>0.05</v>
      </c>
      <c r="C23" s="8">
        <f t="shared" si="2"/>
        <v>0.1</v>
      </c>
      <c r="D23" s="8">
        <f t="shared" si="2"/>
        <v>0.15000000000000002</v>
      </c>
      <c r="E23" s="8">
        <f t="shared" si="2"/>
        <v>0.2</v>
      </c>
      <c r="F23" s="8">
        <f t="shared" si="2"/>
        <v>0.25</v>
      </c>
      <c r="G23" s="8">
        <f t="shared" si="2"/>
        <v>0.3</v>
      </c>
    </row>
    <row r="31" ht="12.75">
      <c r="B31" s="10"/>
    </row>
    <row r="35" ht="12.75">
      <c r="A35" s="9"/>
    </row>
    <row r="51" spans="2:8" ht="12.75">
      <c r="B51" s="1"/>
      <c r="C51" s="8"/>
      <c r="D51" s="8"/>
      <c r="E51" s="8"/>
      <c r="F51" s="8"/>
      <c r="G51" s="8"/>
      <c r="H51" s="8"/>
    </row>
  </sheetData>
  <sheetProtection/>
  <mergeCells count="1">
    <mergeCell ref="B1:H1"/>
  </mergeCells>
  <printOptions gridLines="1"/>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Trond Soldal</cp:lastModifiedBy>
  <dcterms:created xsi:type="dcterms:W3CDTF">2008-07-03T08:04:46Z</dcterms:created>
  <dcterms:modified xsi:type="dcterms:W3CDTF">2009-07-14T06:42:42Z</dcterms:modified>
  <cp:category/>
  <cp:version/>
  <cp:contentType/>
  <cp:contentStatus/>
</cp:coreProperties>
</file>