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ristianv\Desktop\"/>
    </mc:Choice>
  </mc:AlternateContent>
  <bookViews>
    <workbookView xWindow="0" yWindow="0" windowWidth="27315" windowHeight="10905" activeTab="2"/>
  </bookViews>
  <sheets>
    <sheet name="Oppgave N9.1" sheetId="8" r:id="rId1"/>
    <sheet name="Illustrasjon Oppgave N9.2" sheetId="9" r:id="rId2"/>
    <sheet name="Oppgave N9.7a" sheetId="7" r:id="rId3"/>
    <sheet name="Oppgave N9.7b" sheetId="14" r:id="rId4"/>
    <sheet name="Oppgave N9.8" sheetId="10" r:id="rId5"/>
  </sheets>
  <calcPr calcId="152511"/>
</workbook>
</file>

<file path=xl/calcChain.xml><?xml version="1.0" encoding="utf-8"?>
<calcChain xmlns="http://schemas.openxmlformats.org/spreadsheetml/2006/main">
  <c r="L25" i="9" l="1"/>
  <c r="H25" i="9"/>
  <c r="L9" i="9"/>
  <c r="H9" i="9"/>
  <c r="D5" i="8"/>
  <c r="E5" i="8" s="1"/>
  <c r="F5" i="8" s="1"/>
  <c r="G5" i="8" s="1"/>
  <c r="H10" i="10" l="1"/>
  <c r="B4" i="10"/>
  <c r="G10" i="10" s="1"/>
  <c r="E11" i="14"/>
  <c r="D11" i="14"/>
  <c r="E10" i="14"/>
  <c r="D10" i="14"/>
  <c r="E9" i="14"/>
  <c r="D9" i="14"/>
  <c r="E8" i="14"/>
  <c r="D8" i="14"/>
  <c r="D7" i="14"/>
  <c r="A6" i="14"/>
  <c r="A7" i="14" s="1"/>
  <c r="F5" i="14"/>
  <c r="E4" i="14"/>
  <c r="E7" i="14" s="1"/>
  <c r="E3" i="14"/>
  <c r="F3" i="14" s="1"/>
  <c r="G3" i="14" s="1"/>
  <c r="H3" i="14" s="1"/>
  <c r="I3" i="14" s="1"/>
  <c r="F10" i="10" l="1"/>
  <c r="F11" i="10" s="1"/>
  <c r="K7" i="14"/>
  <c r="F11" i="14"/>
  <c r="G5" i="14"/>
  <c r="J7" i="14"/>
  <c r="D19" i="14"/>
  <c r="A8" i="14"/>
  <c r="F10" i="14"/>
  <c r="F4" i="14"/>
  <c r="F9" i="14"/>
  <c r="C7" i="10"/>
  <c r="D7" i="10" s="1"/>
  <c r="E7" i="10" s="1"/>
  <c r="F7" i="10" s="1"/>
  <c r="G7" i="10" s="1"/>
  <c r="H7" i="10" s="1"/>
  <c r="G11" i="10"/>
  <c r="H11" i="10"/>
  <c r="B11" i="10"/>
  <c r="E11" i="10"/>
  <c r="B16" i="10" l="1"/>
  <c r="B17" i="10" s="1"/>
  <c r="G11" i="14"/>
  <c r="G10" i="14"/>
  <c r="H5" i="14"/>
  <c r="H11" i="14" s="1"/>
  <c r="G4" i="14"/>
  <c r="F8" i="14"/>
  <c r="D20" i="14"/>
  <c r="A9" i="14"/>
  <c r="L7" i="14"/>
  <c r="F13" i="10"/>
  <c r="E12" i="10"/>
  <c r="F12" i="10"/>
  <c r="G12" i="10"/>
  <c r="G13" i="10" s="1"/>
  <c r="H12" i="10"/>
  <c r="H13" i="10" s="1"/>
  <c r="B12" i="10"/>
  <c r="B13" i="10" s="1"/>
  <c r="E13" i="10"/>
  <c r="F27" i="9"/>
  <c r="L21" i="9"/>
  <c r="L27" i="9" s="1"/>
  <c r="G21" i="9"/>
  <c r="G27" i="9" s="1"/>
  <c r="I5" i="14" l="1"/>
  <c r="A10" i="14"/>
  <c r="D21" i="14"/>
  <c r="K8" i="14"/>
  <c r="J8" i="14"/>
  <c r="G9" i="14"/>
  <c r="H4" i="14"/>
  <c r="L8" i="14"/>
  <c r="H14" i="10"/>
  <c r="H21" i="9"/>
  <c r="H27" i="9" s="1"/>
  <c r="H10" i="14" l="1"/>
  <c r="I4" i="14"/>
  <c r="L9" i="14"/>
  <c r="A11" i="14"/>
  <c r="D22" i="14"/>
  <c r="K9" i="14"/>
  <c r="J9" i="14"/>
  <c r="L5" i="9"/>
  <c r="L11" i="9" s="1"/>
  <c r="G5" i="9"/>
  <c r="G11" i="9" s="1"/>
  <c r="F11" i="9"/>
  <c r="H5" i="9" l="1"/>
  <c r="H11" i="9" s="1"/>
  <c r="K10" i="14"/>
  <c r="J10" i="14"/>
  <c r="D23" i="14"/>
  <c r="I11" i="14"/>
  <c r="L10" i="14"/>
  <c r="B24" i="8"/>
  <c r="A10" i="8"/>
  <c r="D9" i="8"/>
  <c r="E9" i="8" s="1"/>
  <c r="H5" i="8"/>
  <c r="C4" i="8"/>
  <c r="D4" i="8" s="1"/>
  <c r="E4" i="8" s="1"/>
  <c r="F4" i="8" s="1"/>
  <c r="G4" i="8" s="1"/>
  <c r="H4" i="8" s="1"/>
  <c r="J11" i="14" l="1"/>
  <c r="K11" i="14"/>
  <c r="D24" i="14"/>
  <c r="C24" i="8"/>
  <c r="B10" i="8"/>
  <c r="I5" i="8"/>
  <c r="F9" i="8"/>
  <c r="D24" i="8"/>
  <c r="D25" i="14" l="1"/>
  <c r="G9" i="8"/>
  <c r="F10" i="8"/>
  <c r="E24" i="8"/>
  <c r="D10" i="8"/>
  <c r="C10" i="8"/>
  <c r="E10" i="8"/>
  <c r="D26" i="14" l="1"/>
  <c r="H9" i="8"/>
  <c r="G10" i="8"/>
  <c r="F24" i="8"/>
  <c r="D27" i="14" l="1"/>
  <c r="G24" i="8"/>
  <c r="H10" i="8"/>
  <c r="D28" i="14" l="1"/>
  <c r="H11" i="7"/>
  <c r="G11" i="7"/>
  <c r="F11" i="7"/>
  <c r="E11" i="7"/>
  <c r="D11" i="7"/>
  <c r="C11" i="7"/>
  <c r="G10" i="7"/>
  <c r="F10" i="7"/>
  <c r="E10" i="7"/>
  <c r="D10" i="7"/>
  <c r="C10" i="7"/>
  <c r="F9" i="7"/>
  <c r="E9" i="7"/>
  <c r="D9" i="7"/>
  <c r="C9" i="7"/>
  <c r="E8" i="7"/>
  <c r="D8" i="7"/>
  <c r="C8" i="7"/>
  <c r="D7" i="7"/>
  <c r="C7" i="7"/>
  <c r="I7" i="7" s="1"/>
  <c r="A6" i="7"/>
  <c r="A7" i="7" s="1"/>
  <c r="D3" i="7"/>
  <c r="E3" i="7" s="1"/>
  <c r="F3" i="7" s="1"/>
  <c r="G3" i="7" s="1"/>
  <c r="H3" i="7" s="1"/>
  <c r="J7" i="7" l="1"/>
  <c r="J9" i="7"/>
  <c r="J10" i="7"/>
  <c r="I9" i="7"/>
  <c r="I8" i="7"/>
  <c r="J12" i="14"/>
  <c r="J8" i="7"/>
  <c r="J11" i="7"/>
  <c r="I10" i="7"/>
  <c r="A8" i="7"/>
  <c r="C19" i="7"/>
  <c r="I11" i="7"/>
  <c r="B7" i="14" l="1"/>
  <c r="B9" i="14"/>
  <c r="B10" i="14"/>
  <c r="B8" i="14"/>
  <c r="B11" i="14"/>
  <c r="B6" i="14"/>
  <c r="I12" i="7"/>
  <c r="A9" i="7"/>
  <c r="C20" i="7"/>
  <c r="B8" i="7" l="1"/>
  <c r="B6" i="7"/>
  <c r="B9" i="7"/>
  <c r="B10" i="7"/>
  <c r="B7" i="7"/>
  <c r="B11" i="7"/>
  <c r="A10" i="7"/>
  <c r="C21" i="7"/>
  <c r="A11" i="7" l="1"/>
  <c r="C22" i="7"/>
  <c r="C23" i="7" l="1"/>
  <c r="C24" i="7" l="1"/>
  <c r="C25" i="7" l="1"/>
  <c r="C26" i="7" l="1"/>
  <c r="C27" i="7" l="1"/>
  <c r="C28" i="7" l="1"/>
</calcChain>
</file>

<file path=xl/comments1.xml><?xml version="1.0" encoding="utf-8"?>
<comments xmlns="http://schemas.openxmlformats.org/spreadsheetml/2006/main">
  <authors>
    <author>Per Ivar Gjærum</author>
    <author>PIG</author>
  </authors>
  <commentList>
    <comment ref="A1" authorId="0" shapeId="0">
      <text>
        <r>
          <rPr>
            <sz val="11"/>
            <color indexed="81"/>
            <rFont val="Times New Roman"/>
            <family val="1"/>
          </rPr>
          <t xml:space="preserve">Dette regnearket heter </t>
        </r>
        <r>
          <rPr>
            <i/>
            <sz val="11"/>
            <color indexed="81"/>
            <rFont val="Times New Roman"/>
            <family val="1"/>
          </rPr>
          <t xml:space="preserve">Lønnsomhet. </t>
        </r>
        <r>
          <rPr>
            <sz val="11"/>
            <color indexed="81"/>
            <rFont val="Times New Roman"/>
            <family val="1"/>
          </rPr>
          <t>Du</t>
        </r>
        <r>
          <rPr>
            <i/>
            <sz val="11"/>
            <color indexed="81"/>
            <rFont val="Times New Roman"/>
            <family val="1"/>
          </rPr>
          <t xml:space="preserve"> </t>
        </r>
        <r>
          <rPr>
            <sz val="11"/>
            <color indexed="81"/>
            <rFont val="Times New Roman"/>
            <family val="1"/>
          </rPr>
          <t xml:space="preserve">finner du under høyreknappen Regneark.
Fet fot angir inputverdi. Vanlig font betyr at cellen inneholder et beregnet tall.
Rød trekant i en celle angir at det ligger en kommentar til innholdet i cellen. Denne kommentaren kan du lese ved å klikke på cellen.
</t>
        </r>
      </text>
    </comment>
    <comment ref="B4" authorId="1" shapeId="0">
      <text>
        <r>
          <rPr>
            <sz val="9"/>
            <color indexed="81"/>
            <rFont val="Tahoma"/>
            <family val="2"/>
          </rPr>
          <t xml:space="preserve">Legg inn første årstall her. Årstallene deretter utfylles automatisk
</t>
        </r>
      </text>
    </comment>
    <comment ref="C5" authorId="1" shapeId="0">
      <text>
        <r>
          <rPr>
            <sz val="9"/>
            <color indexed="81"/>
            <rFont val="Tahoma"/>
            <family val="2"/>
          </rPr>
          <t xml:space="preserve">Det er viktig at du legger inn null og ikke lar cellene C5 til G5 stå tomme. 
Ta bort nullene og se hva som skjer.
</t>
        </r>
      </text>
    </comment>
    <comment ref="C9" authorId="1" shapeId="0">
      <text>
        <r>
          <rPr>
            <sz val="9"/>
            <color indexed="81"/>
            <rFont val="Tahoma"/>
            <family val="2"/>
          </rPr>
          <t xml:space="preserve">Her angir du hvilket intervall du vil ha mellom beregningene i nåverdiprofilen 
</t>
        </r>
      </text>
    </comment>
    <comment ref="B24" authorId="0" shape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2.xml><?xml version="1.0" encoding="utf-8"?>
<comments xmlns="http://schemas.openxmlformats.org/spreadsheetml/2006/main">
  <authors>
    <author>PIG</author>
  </authors>
  <commentList>
    <comment ref="A1" authorId="0" shapeId="0">
      <text>
        <r>
          <rPr>
            <sz val="9"/>
            <color indexed="81"/>
            <rFont val="Tahoma"/>
            <family val="2"/>
          </rPr>
          <t xml:space="preserve">Figurene nedenfor inngår ligger i oppgave N9.2. Du kan legge inn ny tekst i cellene D5 og D9. Antall perioder legges inn i L3. 
Kontanstrømmer legges inn i linjene 5 og 9. Differaneskontantstrømmen i linje 11 beregnes automatisk.
Fet font angir inngangsverdi, dvs. data du må legge inn. Vanlig font betyr utgangsverdi, dvs. beregnede tall.
</t>
        </r>
      </text>
    </comment>
  </commentList>
</comments>
</file>

<file path=xl/comments3.xml><?xml version="1.0" encoding="utf-8"?>
<comments xmlns="http://schemas.openxmlformats.org/spreadsheetml/2006/main">
  <authors>
    <author>Per Ivar Gjærum</author>
  </authors>
  <commentList>
    <comment ref="A1" authorId="0" shapeId="0">
      <text>
        <r>
          <rPr>
            <sz val="11"/>
            <color indexed="81"/>
            <rFont val="Times New Roman"/>
            <family val="1"/>
          </rPr>
          <t xml:space="preserve">Dette regnearket beregner optimal levetid for en  investering. Tallene her gjelder oppgave N9.7a.
I kolonne B angir T* optimal levetid. Fjern de røde markeringene om du skal bruke regnearket til andre prosjekter.
Fet font angir inngangsverdi, dvs. data du må legge inn. Vanlig font betyr utgangsverdi, dvs. beregnede tall.
Rød trekant i en celle angir at det ligger en kommentar til innholdet i cellen. Denne kommentaren kan du lese ved å klikke på cellen.
</t>
        </r>
      </text>
    </comment>
    <comment ref="B4" authorId="0" shapeId="0">
      <text>
        <r>
          <rPr>
            <sz val="11"/>
            <color indexed="81"/>
            <rFont val="Times New Roman"/>
            <family val="1"/>
          </rPr>
          <t>T* angir optimal levetid.</t>
        </r>
        <r>
          <rPr>
            <sz val="9"/>
            <color indexed="81"/>
            <rFont val="Tahoma"/>
            <family val="2"/>
          </rPr>
          <t xml:space="preserve">
</t>
        </r>
      </text>
    </comment>
  </commentList>
</comments>
</file>

<file path=xl/comments4.xml><?xml version="1.0" encoding="utf-8"?>
<comments xmlns="http://schemas.openxmlformats.org/spreadsheetml/2006/main">
  <authors>
    <author>Per Ivar Gjærum</author>
    <author>PIG</author>
  </authors>
  <commentList>
    <comment ref="A1" authorId="0" shapeId="0">
      <text>
        <r>
          <rPr>
            <sz val="11"/>
            <color indexed="81"/>
            <rFont val="Times New Roman"/>
            <family val="1"/>
          </rPr>
          <t xml:space="preserve">Dette regnearket beregner optimal levetid for en  investering. Tallene her gjelder oppgave N9.7b. I kolonne B angir T* optimal levetid. Regnearket er en utvidelse av arket til oppgave N9.6a ved at vi nå i cellene C4 og C5 legger inn årlig reduksjon i hhv. restverdi og netto driftsinnbetaling. Dessuten beregnes marginaloverskudd i kolonne L. Fet font angir inngangsverdi, dvs. data du må legge inn. Vanlig font betyr utgangsverdi, dvs. beregnede tall. Rød trekant i en celle angir at det ligger en kommentar til innholdet i cellen. Denne kommentaren kan du lese ved å klikke på cellen.
</t>
        </r>
        <r>
          <rPr>
            <sz val="9"/>
            <color indexed="81"/>
            <rFont val="Tahoma"/>
            <family val="2"/>
          </rPr>
          <t xml:space="preserve">
</t>
        </r>
      </text>
    </comment>
    <comment ref="B4" authorId="1" shapeId="0">
      <text>
        <r>
          <rPr>
            <sz val="9"/>
            <color indexed="81"/>
            <rFont val="Tahoma"/>
            <family val="2"/>
          </rPr>
          <t xml:space="preserve">T* angir optimal levetid.
</t>
        </r>
      </text>
    </comment>
    <comment ref="C4" authorId="0" shapeId="0">
      <text>
        <r>
          <rPr>
            <sz val="11"/>
            <color indexed="81"/>
            <rFont val="Times New Roman"/>
            <family val="1"/>
          </rPr>
          <t>Årlig reduksjon i restverdien.</t>
        </r>
        <r>
          <rPr>
            <sz val="9"/>
            <color indexed="81"/>
            <rFont val="Tahoma"/>
            <family val="2"/>
          </rPr>
          <t xml:space="preserve">
</t>
        </r>
      </text>
    </comment>
    <comment ref="C5" authorId="0" shapeId="0">
      <text>
        <r>
          <rPr>
            <sz val="11"/>
            <color indexed="81"/>
            <rFont val="Times New Roman"/>
            <family val="1"/>
          </rPr>
          <t>Årlig reduksjon i netto driftsinnbetaling.</t>
        </r>
        <r>
          <rPr>
            <sz val="9"/>
            <color indexed="81"/>
            <rFont val="Tahoma"/>
            <family val="2"/>
          </rPr>
          <t xml:space="preserve">
</t>
        </r>
      </text>
    </comment>
  </commentList>
</comments>
</file>

<file path=xl/comments5.xml><?xml version="1.0" encoding="utf-8"?>
<comments xmlns="http://schemas.openxmlformats.org/spreadsheetml/2006/main">
  <authors>
    <author>Per Ivar Gjærum</author>
  </authors>
  <commentList>
    <comment ref="A1" authorId="0" shapeId="0">
      <text>
        <r>
          <rPr>
            <sz val="11"/>
            <color indexed="81"/>
            <rFont val="Times New Roman"/>
            <family val="1"/>
          </rPr>
          <t xml:space="preserve">Dette regnearket gjelder oppgave N9.8 og beregner investeringsbeløp inklusive finanskostnader i byggeperioden ved ferdigstillelse, jfr. nedre graf i figur 9.3 på side 442 i boken. Klikker du på plusstegnet foran linje 18 ser du hvordan sluttverdien kan beregnes direkte uten å gå veien om hvert enkelt kontantstrømselement. Fet font angir inngangsverdi, dvs. data du må legge inn. Vanlig font betyr utgangsverdi, dvs. beregnede tall.
</t>
        </r>
      </text>
    </comment>
  </commentList>
</comments>
</file>

<file path=xl/sharedStrings.xml><?xml version="1.0" encoding="utf-8"?>
<sst xmlns="http://schemas.openxmlformats.org/spreadsheetml/2006/main" count="80" uniqueCount="35">
  <si>
    <t>Les dette</t>
  </si>
  <si>
    <t>År</t>
  </si>
  <si>
    <t>Internrente</t>
  </si>
  <si>
    <t>Kapitalkostnad</t>
  </si>
  <si>
    <t>Nåverdi</t>
  </si>
  <si>
    <t>Marginaloverskudd</t>
  </si>
  <si>
    <t>Investering/restverdi</t>
  </si>
  <si>
    <t>Netto driftsinnbetaling</t>
  </si>
  <si>
    <t>Kontantstrøm</t>
  </si>
  <si>
    <t>Prosjekt</t>
  </si>
  <si>
    <t>Oppgave N9.1</t>
  </si>
  <si>
    <t>.</t>
  </si>
  <si>
    <t>Måned</t>
  </si>
  <si>
    <r>
      <rPr>
        <b/>
        <i/>
        <sz val="11"/>
        <color theme="1"/>
        <rFont val="Calibri"/>
        <family val="2"/>
        <scheme val="minor"/>
      </rPr>
      <t>A</t>
    </r>
    <r>
      <rPr>
        <b/>
        <sz val="11"/>
        <color theme="1"/>
        <rFont val="Calibri"/>
        <family val="2"/>
        <scheme val="minor"/>
      </rPr>
      <t>: Kontantbetaling</t>
    </r>
  </si>
  <si>
    <r>
      <rPr>
        <b/>
        <i/>
        <sz val="11"/>
        <color theme="1"/>
        <rFont val="Calibri"/>
        <family val="2"/>
        <scheme val="minor"/>
      </rPr>
      <t>B</t>
    </r>
    <r>
      <rPr>
        <b/>
        <sz val="11"/>
        <color theme="1"/>
        <rFont val="Calibri"/>
        <family val="2"/>
        <scheme val="minor"/>
      </rPr>
      <t>: Månedlig betaling</t>
    </r>
  </si>
  <si>
    <r>
      <t>A-B:</t>
    </r>
    <r>
      <rPr>
        <b/>
        <sz val="11"/>
        <color theme="1"/>
        <rFont val="Calibri"/>
        <family val="2"/>
        <scheme val="minor"/>
      </rPr>
      <t>Differanse-</t>
    </r>
  </si>
  <si>
    <t xml:space="preserve">  kontantstrøm</t>
  </si>
  <si>
    <t>b</t>
  </si>
  <si>
    <t>a</t>
  </si>
  <si>
    <t>Investerinsgbeløp ved byggeslutt</t>
  </si>
  <si>
    <t>Sluttverdi hvert element</t>
  </si>
  <si>
    <t>Sluttverdifaktor</t>
  </si>
  <si>
    <t>Utbetalinger fra byggelånskonto</t>
  </si>
  <si>
    <t>Prosjektering</t>
  </si>
  <si>
    <t>Tomt</t>
  </si>
  <si>
    <t>Investering/Restverdi</t>
  </si>
  <si>
    <r>
      <t>Kostnad pr. m</t>
    </r>
    <r>
      <rPr>
        <vertAlign val="superscript"/>
        <sz val="11"/>
        <color theme="1"/>
        <rFont val="Times New Roman"/>
        <family val="1"/>
      </rPr>
      <t>2</t>
    </r>
  </si>
  <si>
    <r>
      <t>Antall m</t>
    </r>
    <r>
      <rPr>
        <vertAlign val="superscript"/>
        <sz val="11"/>
        <color theme="1"/>
        <rFont val="Times New Roman"/>
        <family val="1"/>
      </rPr>
      <t>2</t>
    </r>
  </si>
  <si>
    <t>Byggekostnad</t>
  </si>
  <si>
    <r>
      <t>kr pr m</t>
    </r>
    <r>
      <rPr>
        <vertAlign val="superscript"/>
        <sz val="11"/>
        <color theme="1"/>
        <rFont val="Times New Roman"/>
        <family val="1"/>
      </rPr>
      <t>2</t>
    </r>
  </si>
  <si>
    <r>
      <t>kr pr. m</t>
    </r>
    <r>
      <rPr>
        <vertAlign val="superscript"/>
        <sz val="11"/>
        <color theme="1"/>
        <rFont val="Times New Roman"/>
        <family val="1"/>
      </rPr>
      <t>2</t>
    </r>
  </si>
  <si>
    <t>mill.kr.</t>
  </si>
  <si>
    <t>Nåverdi i 2014</t>
  </si>
  <si>
    <t>Sluttverdi i 2020</t>
  </si>
  <si>
    <t>Maksimal nåverdi</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</si>
</sst>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 #,##0.00_ ;_ * \-#,##0.00_ ;_ * &quot;-&quot;??_ ;_ @_ "/>
    <numFmt numFmtId="164" formatCode="_(* #,##0.00_);_(* \(#,##0.00\);_(* &quot;-&quot;??_);_(@_)"/>
    <numFmt numFmtId="165" formatCode="0.0\ %"/>
    <numFmt numFmtId="166" formatCode="#,##0_ ;\-#,##0\ "/>
    <numFmt numFmtId="167" formatCode="0.0%"/>
    <numFmt numFmtId="168" formatCode="_(* #,##0_);_(* \(#,##0\);_(* &quot;-&quot;??_);_(@_)"/>
    <numFmt numFmtId="169" formatCode="_ * #,##0.0_ ;_ * \-#,##0.0_ ;_ * &quot;-&quot;??_ ;_ @_ "/>
    <numFmt numFmtId="170" formatCode="0.0000"/>
    <numFmt numFmtId="171" formatCode="0.0"/>
  </numFmts>
  <fonts count="19" x14ac:knownFonts="1">
    <font>
      <sz val="11"/>
      <color theme="1"/>
      <name val="Calibri"/>
      <family val="2"/>
      <scheme val="minor"/>
    </font>
    <font>
      <sz val="11"/>
      <color theme="1"/>
      <name val="Calibri"/>
      <family val="2"/>
      <scheme val="minor"/>
    </font>
    <font>
      <sz val="10"/>
      <name val="Arial"/>
      <family val="2"/>
    </font>
    <font>
      <sz val="11"/>
      <color indexed="81"/>
      <name val="Times New Roman"/>
      <family val="1"/>
    </font>
    <font>
      <sz val="9"/>
      <color indexed="81"/>
      <name val="Tahoma"/>
      <family val="2"/>
    </font>
    <font>
      <sz val="12"/>
      <color indexed="81"/>
      <name val="Tahoma"/>
      <family val="2"/>
    </font>
    <font>
      <b/>
      <sz val="11"/>
      <color theme="1"/>
      <name val="Times New Roman"/>
      <family val="1"/>
    </font>
    <font>
      <sz val="11"/>
      <color theme="1"/>
      <name val="Times New Roman"/>
      <family val="1"/>
    </font>
    <font>
      <sz val="10"/>
      <name val="Arial"/>
      <family val="2"/>
    </font>
    <font>
      <sz val="11"/>
      <name val="Times New Roman"/>
      <family val="1"/>
    </font>
    <font>
      <b/>
      <sz val="11"/>
      <name val="Times New Roman"/>
      <family val="1"/>
    </font>
    <font>
      <b/>
      <sz val="11"/>
      <color theme="1"/>
      <name val="Calibri"/>
      <family val="2"/>
      <scheme val="minor"/>
    </font>
    <font>
      <sz val="11"/>
      <color rgb="FFFF0000"/>
      <name val="Times New Roman"/>
      <family val="1"/>
    </font>
    <font>
      <b/>
      <sz val="11"/>
      <color rgb="FF7030A0"/>
      <name val="Times New Roman"/>
      <family val="1"/>
    </font>
    <font>
      <b/>
      <sz val="11"/>
      <color rgb="FFC00000"/>
      <name val="Calibri"/>
      <family val="2"/>
      <scheme val="minor"/>
    </font>
    <font>
      <b/>
      <i/>
      <sz val="11"/>
      <color theme="1"/>
      <name val="Calibri"/>
      <family val="2"/>
      <scheme val="minor"/>
    </font>
    <font>
      <sz val="11"/>
      <color rgb="FF000000"/>
      <name val="Times New Roman"/>
      <family val="1"/>
    </font>
    <font>
      <vertAlign val="superscript"/>
      <sz val="11"/>
      <color theme="1"/>
      <name val="Times New Roman"/>
      <family val="1"/>
    </font>
    <font>
      <i/>
      <sz val="11"/>
      <color indexed="8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7">
    <xf numFmtId="0" fontId="0"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8" fillId="0" borderId="0"/>
    <xf numFmtId="43" fontId="1" fillId="0" borderId="0" applyFont="0" applyFill="0" applyBorder="0" applyAlignment="0" applyProtection="0"/>
    <xf numFmtId="43" fontId="2" fillId="0" borderId="0" applyFont="0" applyFill="0" applyBorder="0" applyAlignment="0" applyProtection="0"/>
  </cellStyleXfs>
  <cellXfs count="76">
    <xf numFmtId="0" fontId="0" fillId="0" borderId="0" xfId="0"/>
    <xf numFmtId="0" fontId="6" fillId="0" borderId="0" xfId="0" applyFont="1"/>
    <xf numFmtId="0" fontId="7" fillId="0" borderId="0" xfId="0" applyFont="1"/>
    <xf numFmtId="3" fontId="6" fillId="0" borderId="0" xfId="0" applyNumberFormat="1" applyFont="1"/>
    <xf numFmtId="3" fontId="7" fillId="0" borderId="0" xfId="0" applyNumberFormat="1" applyFont="1"/>
    <xf numFmtId="9" fontId="6" fillId="0" borderId="0" xfId="0" applyNumberFormat="1" applyFont="1"/>
    <xf numFmtId="0" fontId="9" fillId="0" borderId="0" xfId="4" applyFont="1"/>
    <xf numFmtId="0" fontId="8" fillId="0" borderId="0" xfId="4"/>
    <xf numFmtId="0" fontId="9" fillId="0" borderId="1" xfId="4" applyFont="1" applyBorder="1"/>
    <xf numFmtId="0" fontId="10" fillId="0" borderId="1" xfId="4" applyFont="1" applyBorder="1"/>
    <xf numFmtId="0" fontId="10" fillId="0" borderId="0" xfId="4" applyFont="1"/>
    <xf numFmtId="0" fontId="9" fillId="0" borderId="0" xfId="4" applyFont="1" applyAlignment="1">
      <alignment horizontal="center"/>
    </xf>
    <xf numFmtId="166" fontId="9" fillId="0" borderId="0" xfId="4" applyNumberFormat="1" applyFont="1"/>
    <xf numFmtId="9" fontId="9" fillId="0" borderId="0" xfId="4" applyNumberFormat="1" applyFont="1"/>
    <xf numFmtId="166" fontId="8" fillId="0" borderId="0" xfId="4" applyNumberFormat="1"/>
    <xf numFmtId="9" fontId="10" fillId="0" borderId="0" xfId="4" applyNumberFormat="1" applyFont="1"/>
    <xf numFmtId="0" fontId="10" fillId="0" borderId="0" xfId="1" applyFont="1"/>
    <xf numFmtId="0" fontId="9" fillId="0" borderId="0" xfId="1" applyFont="1"/>
    <xf numFmtId="0" fontId="9" fillId="0" borderId="0" xfId="1" applyFont="1" applyAlignment="1">
      <alignment horizontal="center"/>
    </xf>
    <xf numFmtId="0" fontId="12" fillId="0" borderId="0" xfId="1" applyFont="1"/>
    <xf numFmtId="0" fontId="9" fillId="0" borderId="1" xfId="1" applyFont="1" applyBorder="1"/>
    <xf numFmtId="0" fontId="10" fillId="0" borderId="1" xfId="1" applyFont="1" applyBorder="1"/>
    <xf numFmtId="0" fontId="9" fillId="0" borderId="1" xfId="1" applyFont="1" applyBorder="1" applyAlignment="1">
      <alignment horizontal="right"/>
    </xf>
    <xf numFmtId="0" fontId="10" fillId="0" borderId="0" xfId="1" quotePrefix="1" applyFont="1" applyAlignment="1">
      <alignment horizontal="left"/>
    </xf>
    <xf numFmtId="3" fontId="10" fillId="0" borderId="0" xfId="1" applyNumberFormat="1" applyFont="1"/>
    <xf numFmtId="3" fontId="9" fillId="0" borderId="0" xfId="1" applyNumberFormat="1" applyFont="1"/>
    <xf numFmtId="167" fontId="9" fillId="0" borderId="0" xfId="1" applyNumberFormat="1" applyFont="1"/>
    <xf numFmtId="0" fontId="10" fillId="0" borderId="1" xfId="1" applyFont="1" applyBorder="1" applyAlignment="1">
      <alignment horizontal="left"/>
    </xf>
    <xf numFmtId="3" fontId="10" fillId="0" borderId="1" xfId="1" applyNumberFormat="1" applyFont="1" applyBorder="1"/>
    <xf numFmtId="167" fontId="9" fillId="0" borderId="1" xfId="1" applyNumberFormat="1" applyFont="1" applyBorder="1"/>
    <xf numFmtId="9" fontId="10" fillId="0" borderId="1" xfId="2" applyFont="1" applyBorder="1"/>
    <xf numFmtId="9" fontId="9" fillId="0" borderId="1" xfId="1" applyNumberFormat="1" applyFont="1" applyBorder="1"/>
    <xf numFmtId="0" fontId="9" fillId="0" borderId="0" xfId="1" quotePrefix="1" applyFont="1" applyAlignment="1">
      <alignment horizontal="left"/>
    </xf>
    <xf numFmtId="3" fontId="9" fillId="0" borderId="0" xfId="3" applyNumberFormat="1" applyFont="1"/>
    <xf numFmtId="0" fontId="9" fillId="0" borderId="1" xfId="1" quotePrefix="1" applyFont="1" applyBorder="1" applyAlignment="1">
      <alignment horizontal="left"/>
    </xf>
    <xf numFmtId="3" fontId="9" fillId="0" borderId="1" xfId="3" applyNumberFormat="1" applyFont="1" applyBorder="1"/>
    <xf numFmtId="168" fontId="9" fillId="0" borderId="0" xfId="3" applyNumberFormat="1" applyFont="1"/>
    <xf numFmtId="0" fontId="13" fillId="0" borderId="0" xfId="1" applyFont="1"/>
    <xf numFmtId="165" fontId="9" fillId="0" borderId="0" xfId="1" applyNumberFormat="1" applyFont="1"/>
    <xf numFmtId="9" fontId="10" fillId="0" borderId="0" xfId="1" applyNumberFormat="1" applyFont="1"/>
    <xf numFmtId="9" fontId="9" fillId="0" borderId="0" xfId="1" applyNumberFormat="1" applyFont="1"/>
    <xf numFmtId="0" fontId="14" fillId="0" borderId="0" xfId="0" applyFont="1" applyAlignment="1">
      <alignment horizontal="center"/>
    </xf>
    <xf numFmtId="3" fontId="0" fillId="0" borderId="0" xfId="0" applyNumberFormat="1"/>
    <xf numFmtId="0" fontId="11" fillId="0" borderId="1" xfId="0" applyFont="1" applyBorder="1" applyAlignment="1">
      <alignment horizontal="center"/>
    </xf>
    <xf numFmtId="0" fontId="0" fillId="0" borderId="1" xfId="0" applyBorder="1" applyAlignment="1">
      <alignment horizontal="center"/>
    </xf>
    <xf numFmtId="0" fontId="11" fillId="0" borderId="1" xfId="0" applyFont="1" applyBorder="1"/>
    <xf numFmtId="0" fontId="0" fillId="0" borderId="1" xfId="0" applyBorder="1"/>
    <xf numFmtId="0" fontId="15" fillId="0" borderId="0" xfId="0" applyFont="1"/>
    <xf numFmtId="0" fontId="0" fillId="0" borderId="0" xfId="0" applyAlignment="1">
      <alignment horizontal="center"/>
    </xf>
    <xf numFmtId="0" fontId="11" fillId="0" borderId="0" xfId="0" applyFont="1" applyBorder="1"/>
    <xf numFmtId="3" fontId="0" fillId="0" borderId="0" xfId="0" applyNumberFormat="1" applyBorder="1"/>
    <xf numFmtId="0" fontId="11" fillId="0" borderId="0" xfId="0" applyFont="1" applyBorder="1" applyAlignment="1">
      <alignment horizontal="center"/>
    </xf>
    <xf numFmtId="0" fontId="0" fillId="0" borderId="0" xfId="0" applyBorder="1" applyAlignment="1">
      <alignment horizontal="center"/>
    </xf>
    <xf numFmtId="3" fontId="11" fillId="0" borderId="0" xfId="0" applyNumberFormat="1" applyFont="1" applyBorder="1"/>
    <xf numFmtId="3" fontId="11" fillId="0" borderId="1" xfId="0" applyNumberFormat="1" applyFont="1" applyBorder="1"/>
    <xf numFmtId="169" fontId="7" fillId="0" borderId="2" xfId="0" applyNumberFormat="1" applyFont="1" applyBorder="1"/>
    <xf numFmtId="169" fontId="7" fillId="0" borderId="0" xfId="5" applyNumberFormat="1" applyFont="1"/>
    <xf numFmtId="170" fontId="7" fillId="0" borderId="0" xfId="0" applyNumberFormat="1" applyFont="1"/>
    <xf numFmtId="0" fontId="7" fillId="0" borderId="1" xfId="0" applyFont="1" applyBorder="1"/>
    <xf numFmtId="0" fontId="9" fillId="0" borderId="0" xfId="4" applyFont="1" applyAlignment="1">
      <alignment horizontal="center"/>
    </xf>
    <xf numFmtId="1" fontId="9" fillId="0" borderId="0" xfId="4" applyNumberFormat="1" applyFont="1"/>
    <xf numFmtId="0" fontId="9" fillId="0" borderId="0" xfId="4" applyFont="1" applyAlignment="1">
      <alignment horizontal="right"/>
    </xf>
    <xf numFmtId="0" fontId="16" fillId="0" borderId="0" xfId="0" applyFont="1"/>
    <xf numFmtId="171" fontId="7" fillId="0" borderId="0" xfId="0" applyNumberFormat="1" applyFont="1"/>
    <xf numFmtId="0" fontId="11" fillId="0" borderId="0" xfId="0" applyFont="1"/>
    <xf numFmtId="0" fontId="9" fillId="0" borderId="1" xfId="4" applyFont="1" applyBorder="1" applyAlignment="1">
      <alignment horizontal="right"/>
    </xf>
    <xf numFmtId="0" fontId="10" fillId="0" borderId="1" xfId="4" applyFont="1" applyBorder="1" applyAlignment="1">
      <alignment horizontal="right"/>
    </xf>
    <xf numFmtId="166" fontId="9" fillId="0" borderId="1" xfId="4" applyNumberFormat="1" applyFont="1" applyBorder="1"/>
    <xf numFmtId="9" fontId="9" fillId="0" borderId="1" xfId="4" applyNumberFormat="1" applyFont="1" applyBorder="1"/>
    <xf numFmtId="0" fontId="6" fillId="0" borderId="1" xfId="0" applyFont="1" applyBorder="1"/>
    <xf numFmtId="0" fontId="7" fillId="0" borderId="2" xfId="0" applyFont="1" applyBorder="1"/>
    <xf numFmtId="0" fontId="10" fillId="0" borderId="0" xfId="1" applyFont="1" applyAlignment="1">
      <alignment horizontal="center"/>
    </xf>
    <xf numFmtId="0" fontId="9" fillId="0" borderId="0" xfId="1" applyFont="1" applyAlignment="1">
      <alignment horizontal="center"/>
    </xf>
    <xf numFmtId="0" fontId="11" fillId="0" borderId="0" xfId="0" applyFont="1" applyAlignment="1">
      <alignment horizontal="center"/>
    </xf>
    <xf numFmtId="0" fontId="9" fillId="0" borderId="0" xfId="4" applyFont="1" applyAlignment="1">
      <alignment horizontal="center"/>
    </xf>
    <xf numFmtId="0" fontId="7" fillId="0" borderId="0" xfId="0" applyFont="1" applyBorder="1" applyAlignment="1">
      <alignment horizontal="center"/>
    </xf>
  </cellXfs>
  <cellStyles count="7">
    <cellStyle name="Comma 2" xfId="3"/>
    <cellStyle name="Comma 3" xfId="6"/>
    <cellStyle name="Komma" xfId="5" builtinId="3"/>
    <cellStyle name="Normal" xfId="0" builtinId="0"/>
    <cellStyle name="Normal 2" xfId="1"/>
    <cellStyle name="Normal 3" xfId="4"/>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N9.1'!$B$1</c:f>
          <c:strCache>
            <c:ptCount val="1"/>
          </c:strCache>
        </c:strRef>
      </c:tx>
      <c:overlay val="1"/>
    </c:title>
    <c:autoTitleDeleted val="0"/>
    <c:plotArea>
      <c:layout>
        <c:manualLayout>
          <c:layoutTarget val="inner"/>
          <c:xMode val="edge"/>
          <c:yMode val="edge"/>
          <c:x val="9.9897660618509646E-2"/>
          <c:y val="2.8369246948896972E-2"/>
          <c:w val="0.67043874731235786"/>
          <c:h val="0.88720312037260118"/>
        </c:manualLayout>
      </c:layout>
      <c:lineChart>
        <c:grouping val="standard"/>
        <c:varyColors val="0"/>
        <c:ser>
          <c:idx val="0"/>
          <c:order val="0"/>
          <c:tx>
            <c:strRef>
              <c:f>'Oppgave N9.1'!$A$10</c:f>
              <c:strCache>
                <c:ptCount val="1"/>
                <c:pt idx="0">
                  <c:v>Oppgave N9.1</c:v>
                </c:pt>
              </c:strCache>
            </c:strRef>
          </c:tx>
          <c:marker>
            <c:symbol val="none"/>
          </c:marker>
          <c:cat>
            <c:numRef>
              <c:f>'Oppgave N9.1'!$A$24:$G$24</c:f>
              <c:numCache>
                <c:formatCode>_(* #\ ##0_);_(* \(#\ ##0\);_(* "-"??_);_(@_)</c:formatCode>
                <c:ptCount val="7"/>
                <c:pt idx="1">
                  <c:v>2</c:v>
                </c:pt>
                <c:pt idx="2">
                  <c:v>4</c:v>
                </c:pt>
                <c:pt idx="3">
                  <c:v>6</c:v>
                </c:pt>
                <c:pt idx="4">
                  <c:v>8</c:v>
                </c:pt>
                <c:pt idx="5">
                  <c:v>10</c:v>
                </c:pt>
                <c:pt idx="6">
                  <c:v>12.000000000000002</c:v>
                </c:pt>
              </c:numCache>
            </c:numRef>
          </c:cat>
          <c:val>
            <c:numRef>
              <c:f>'Oppgave N9.1'!$B$10:$H$10</c:f>
              <c:numCache>
                <c:formatCode>#,##0</c:formatCode>
                <c:ptCount val="7"/>
                <c:pt idx="0">
                  <c:v>0</c:v>
                </c:pt>
                <c:pt idx="1">
                  <c:v>-11.202861781380806</c:v>
                </c:pt>
                <c:pt idx="2">
                  <c:v>-20.96854742698542</c:v>
                </c:pt>
                <c:pt idx="3">
                  <c:v>-29.503945956032368</c:v>
                </c:pt>
                <c:pt idx="4">
                  <c:v>-36.983037311689543</c:v>
                </c:pt>
                <c:pt idx="5">
                  <c:v>-43.552606994622288</c:v>
                </c:pt>
                <c:pt idx="6">
                  <c:v>-49.336887882267938</c:v>
                </c:pt>
              </c:numCache>
            </c:numRef>
          </c:val>
          <c:smooth val="1"/>
        </c:ser>
        <c:dLbls>
          <c:showLegendKey val="0"/>
          <c:showVal val="0"/>
          <c:showCatName val="0"/>
          <c:showSerName val="0"/>
          <c:showPercent val="0"/>
          <c:showBubbleSize val="0"/>
        </c:dLbls>
        <c:smooth val="0"/>
        <c:axId val="211725176"/>
        <c:axId val="162458232"/>
      </c:lineChart>
      <c:catAx>
        <c:axId val="211725176"/>
        <c:scaling>
          <c:orientation val="minMax"/>
        </c:scaling>
        <c:delete val="0"/>
        <c:axPos val="b"/>
        <c:title>
          <c:tx>
            <c:rich>
              <a:bodyPr/>
              <a:lstStyle/>
              <a:p>
                <a:pPr>
                  <a:defRPr/>
                </a:pPr>
                <a:r>
                  <a:rPr lang="nb-NO"/>
                  <a:t>Kapitalkostnad (%)</a:t>
                </a:r>
              </a:p>
            </c:rich>
          </c:tx>
          <c:layout>
            <c:manualLayout>
              <c:xMode val="edge"/>
              <c:yMode val="edge"/>
              <c:x val="0.41509528700216819"/>
              <c:y val="8.2627982283265511E-2"/>
            </c:manualLayout>
          </c:layout>
          <c:overlay val="0"/>
        </c:title>
        <c:numFmt formatCode="General" sourceLinked="1"/>
        <c:majorTickMark val="out"/>
        <c:minorTickMark val="none"/>
        <c:tickLblPos val="nextTo"/>
        <c:txPr>
          <a:bodyPr rot="0" vert="horz"/>
          <a:lstStyle/>
          <a:p>
            <a:pPr>
              <a:defRPr/>
            </a:pPr>
            <a:endParaRPr lang="nb-NO"/>
          </a:p>
        </c:txPr>
        <c:crossAx val="162458232"/>
        <c:crosses val="autoZero"/>
        <c:auto val="1"/>
        <c:lblAlgn val="ctr"/>
        <c:lblOffset val="100"/>
        <c:noMultiLvlLbl val="0"/>
      </c:catAx>
      <c:valAx>
        <c:axId val="162458232"/>
        <c:scaling>
          <c:orientation val="minMax"/>
        </c:scaling>
        <c:delete val="0"/>
        <c:axPos val="l"/>
        <c:title>
          <c:tx>
            <c:rich>
              <a:bodyPr/>
              <a:lstStyle/>
              <a:p>
                <a:pPr>
                  <a:defRPr/>
                </a:pPr>
                <a:r>
                  <a:rPr lang="en-US"/>
                  <a:t>Nåverdi</a:t>
                </a:r>
              </a:p>
            </c:rich>
          </c:tx>
          <c:overlay val="0"/>
        </c:title>
        <c:numFmt formatCode="#,##0" sourceLinked="1"/>
        <c:majorTickMark val="out"/>
        <c:minorTickMark val="none"/>
        <c:tickLblPos val="nextTo"/>
        <c:txPr>
          <a:bodyPr rot="0" vert="horz"/>
          <a:lstStyle/>
          <a:p>
            <a:pPr>
              <a:defRPr/>
            </a:pPr>
            <a:endParaRPr lang="nb-NO"/>
          </a:p>
        </c:txPr>
        <c:crossAx val="211725176"/>
        <c:crosses val="autoZero"/>
        <c:crossBetween val="midCat"/>
      </c:valAx>
    </c:plotArea>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93941466765699"/>
          <c:y val="4.9966979933959869E-2"/>
          <c:w val="0.84684163322343797"/>
          <c:h val="0.87656721569853391"/>
        </c:manualLayout>
      </c:layout>
      <c:lineChart>
        <c:grouping val="standard"/>
        <c:varyColors val="0"/>
        <c:ser>
          <c:idx val="0"/>
          <c:order val="0"/>
          <c:cat>
            <c:numRef>
              <c:f>'Oppgave N9.7a'!$C$18:$C$28</c:f>
              <c:numCache>
                <c:formatCode>General</c:formatCode>
                <c:ptCount val="11"/>
                <c:pt idx="1">
                  <c:v>1</c:v>
                </c:pt>
                <c:pt idx="2">
                  <c:v>2</c:v>
                </c:pt>
                <c:pt idx="3">
                  <c:v>3</c:v>
                </c:pt>
                <c:pt idx="4">
                  <c:v>4</c:v>
                </c:pt>
                <c:pt idx="5">
                  <c:v>5</c:v>
                </c:pt>
                <c:pt idx="6">
                  <c:v>0</c:v>
                </c:pt>
                <c:pt idx="7">
                  <c:v>0</c:v>
                </c:pt>
                <c:pt idx="8">
                  <c:v>0</c:v>
                </c:pt>
                <c:pt idx="9">
                  <c:v>0</c:v>
                </c:pt>
                <c:pt idx="10">
                  <c:v>0</c:v>
                </c:pt>
              </c:numCache>
            </c:numRef>
          </c:cat>
          <c:val>
            <c:numRef>
              <c:f>'Oppgave N9.7a'!$I$6:$I$11</c:f>
              <c:numCache>
                <c:formatCode>0</c:formatCode>
                <c:ptCount val="6"/>
                <c:pt idx="0">
                  <c:v>0</c:v>
                </c:pt>
                <c:pt idx="1">
                  <c:v>-27.272727272727309</c:v>
                </c:pt>
                <c:pt idx="2">
                  <c:v>95.041322314049538</c:v>
                </c:pt>
                <c:pt idx="3">
                  <c:v>147.63335837715991</c:v>
                </c:pt>
                <c:pt idx="4">
                  <c:v>154.46349293081062</c:v>
                </c:pt>
                <c:pt idx="5">
                  <c:v>142.0450664696275</c:v>
                </c:pt>
              </c:numCache>
            </c:numRef>
          </c:val>
          <c:smooth val="0"/>
        </c:ser>
        <c:dLbls>
          <c:showLegendKey val="0"/>
          <c:showVal val="0"/>
          <c:showCatName val="0"/>
          <c:showSerName val="0"/>
          <c:showPercent val="0"/>
          <c:showBubbleSize val="0"/>
        </c:dLbls>
        <c:marker val="1"/>
        <c:smooth val="0"/>
        <c:axId val="213564976"/>
        <c:axId val="213565360"/>
      </c:lineChart>
      <c:catAx>
        <c:axId val="213564976"/>
        <c:scaling>
          <c:orientation val="minMax"/>
        </c:scaling>
        <c:delete val="0"/>
        <c:axPos val="b"/>
        <c:title>
          <c:tx>
            <c:rich>
              <a:bodyPr/>
              <a:lstStyle/>
              <a:p>
                <a:pPr>
                  <a:defRPr/>
                </a:pPr>
                <a:r>
                  <a:rPr lang="nb-NO" b="0"/>
                  <a:t>Levetid (år)</a:t>
                </a:r>
              </a:p>
            </c:rich>
          </c:tx>
          <c:layout>
            <c:manualLayout>
              <c:xMode val="edge"/>
              <c:yMode val="edge"/>
              <c:x val="0.49836416789364746"/>
              <c:y val="0.8414608249535559"/>
            </c:manualLayout>
          </c:layout>
          <c:overlay val="0"/>
        </c:title>
        <c:numFmt formatCode="General" sourceLinked="1"/>
        <c:majorTickMark val="out"/>
        <c:minorTickMark val="none"/>
        <c:tickLblPos val="nextTo"/>
        <c:crossAx val="213565360"/>
        <c:crosses val="autoZero"/>
        <c:auto val="1"/>
        <c:lblAlgn val="ctr"/>
        <c:lblOffset val="100"/>
        <c:noMultiLvlLbl val="0"/>
      </c:catAx>
      <c:valAx>
        <c:axId val="213565360"/>
        <c:scaling>
          <c:orientation val="minMax"/>
        </c:scaling>
        <c:delete val="0"/>
        <c:axPos val="l"/>
        <c:title>
          <c:tx>
            <c:rich>
              <a:bodyPr/>
              <a:lstStyle/>
              <a:p>
                <a:pPr>
                  <a:defRPr/>
                </a:pPr>
                <a:r>
                  <a:rPr lang="nb-NO" b="0"/>
                  <a:t>Nåverdi,</a:t>
                </a:r>
                <a:r>
                  <a:rPr lang="nb-NO" b="0" baseline="0"/>
                  <a:t> (1 000 kroner)</a:t>
                </a:r>
                <a:endParaRPr lang="nb-NO" b="0"/>
              </a:p>
            </c:rich>
          </c:tx>
          <c:layout/>
          <c:overlay val="0"/>
        </c:title>
        <c:numFmt formatCode="0" sourceLinked="1"/>
        <c:majorTickMark val="out"/>
        <c:minorTickMark val="none"/>
        <c:tickLblPos val="nextTo"/>
        <c:crossAx val="213564976"/>
        <c:crosses val="autoZero"/>
        <c:crossBetween val="midCat"/>
      </c:valAx>
      <c:spPr>
        <a:noFill/>
        <a:ln w="25400">
          <a:noFill/>
        </a:ln>
      </c:spPr>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95489162960442"/>
          <c:y val="5.6030183727034118E-2"/>
          <c:w val="0.7680153021110816"/>
          <c:h val="0.70005358705161858"/>
        </c:manualLayout>
      </c:layout>
      <c:lineChart>
        <c:grouping val="standard"/>
        <c:varyColors val="0"/>
        <c:ser>
          <c:idx val="0"/>
          <c:order val="0"/>
          <c:cat>
            <c:numRef>
              <c:f>'Oppgave N9.7b'!$D$18:$D$28</c:f>
              <c:numCache>
                <c:formatCode>General</c:formatCode>
                <c:ptCount val="11"/>
                <c:pt idx="1">
                  <c:v>1</c:v>
                </c:pt>
                <c:pt idx="2">
                  <c:v>2</c:v>
                </c:pt>
                <c:pt idx="3">
                  <c:v>3</c:v>
                </c:pt>
                <c:pt idx="4">
                  <c:v>4</c:v>
                </c:pt>
                <c:pt idx="5">
                  <c:v>5</c:v>
                </c:pt>
                <c:pt idx="6">
                  <c:v>0</c:v>
                </c:pt>
                <c:pt idx="7">
                  <c:v>0</c:v>
                </c:pt>
                <c:pt idx="8">
                  <c:v>0</c:v>
                </c:pt>
                <c:pt idx="9">
                  <c:v>0</c:v>
                </c:pt>
                <c:pt idx="10">
                  <c:v>0</c:v>
                </c:pt>
              </c:numCache>
            </c:numRef>
          </c:cat>
          <c:val>
            <c:numRef>
              <c:f>'Oppgave N9.7b'!$J$6:$J$11</c:f>
              <c:numCache>
                <c:formatCode>#\ ##0_ ;\-#\ ##0\ </c:formatCode>
                <c:ptCount val="6"/>
                <c:pt idx="0" formatCode="General">
                  <c:v>0</c:v>
                </c:pt>
                <c:pt idx="1">
                  <c:v>72.727272727272634</c:v>
                </c:pt>
                <c:pt idx="2">
                  <c:v>119.83471074380155</c:v>
                </c:pt>
                <c:pt idx="3">
                  <c:v>145.37941397445519</c:v>
                </c:pt>
                <c:pt idx="4">
                  <c:v>152.89256198347093</c:v>
                </c:pt>
                <c:pt idx="5">
                  <c:v>145.44150610676104</c:v>
                </c:pt>
              </c:numCache>
            </c:numRef>
          </c:val>
          <c:smooth val="0"/>
        </c:ser>
        <c:dLbls>
          <c:showLegendKey val="0"/>
          <c:showVal val="0"/>
          <c:showCatName val="0"/>
          <c:showSerName val="0"/>
          <c:showPercent val="0"/>
          <c:showBubbleSize val="0"/>
        </c:dLbls>
        <c:marker val="1"/>
        <c:smooth val="0"/>
        <c:axId val="213739600"/>
        <c:axId val="213739984"/>
      </c:lineChart>
      <c:catAx>
        <c:axId val="213739600"/>
        <c:scaling>
          <c:orientation val="minMax"/>
        </c:scaling>
        <c:delete val="0"/>
        <c:axPos val="b"/>
        <c:title>
          <c:tx>
            <c:rich>
              <a:bodyPr/>
              <a:lstStyle/>
              <a:p>
                <a:pPr>
                  <a:defRPr/>
                </a:pPr>
                <a:r>
                  <a:rPr lang="nb-NO" b="0"/>
                  <a:t>Levetid (år)</a:t>
                </a:r>
              </a:p>
            </c:rich>
          </c:tx>
          <c:overlay val="0"/>
        </c:title>
        <c:numFmt formatCode="General" sourceLinked="1"/>
        <c:majorTickMark val="out"/>
        <c:minorTickMark val="none"/>
        <c:tickLblPos val="nextTo"/>
        <c:crossAx val="213739984"/>
        <c:crosses val="autoZero"/>
        <c:auto val="1"/>
        <c:lblAlgn val="ctr"/>
        <c:lblOffset val="100"/>
        <c:noMultiLvlLbl val="0"/>
      </c:catAx>
      <c:valAx>
        <c:axId val="213739984"/>
        <c:scaling>
          <c:orientation val="minMax"/>
        </c:scaling>
        <c:delete val="0"/>
        <c:axPos val="l"/>
        <c:title>
          <c:tx>
            <c:rich>
              <a:bodyPr/>
              <a:lstStyle/>
              <a:p>
                <a:pPr>
                  <a:defRPr/>
                </a:pPr>
                <a:r>
                  <a:rPr lang="nb-NO" b="0"/>
                  <a:t>Nåverdi,</a:t>
                </a:r>
                <a:r>
                  <a:rPr lang="nb-NO" b="0" baseline="0"/>
                  <a:t> (1 000 kroner)</a:t>
                </a:r>
                <a:endParaRPr lang="nb-NO" b="0"/>
              </a:p>
            </c:rich>
          </c:tx>
          <c:overlay val="0"/>
        </c:title>
        <c:numFmt formatCode="General" sourceLinked="1"/>
        <c:majorTickMark val="out"/>
        <c:minorTickMark val="none"/>
        <c:tickLblPos val="nextTo"/>
        <c:crossAx val="213739600"/>
        <c:crosses val="autoZero"/>
        <c:crossBetween val="midCat"/>
      </c:valAx>
      <c:spPr>
        <a:noFill/>
        <a:ln w="25400">
          <a:noFill/>
        </a:ln>
      </c:spPr>
    </c:plotArea>
    <c:plotVisOnly val="1"/>
    <c:dispBlanksAs val="gap"/>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102054</xdr:rowOff>
    </xdr:from>
    <xdr:to>
      <xdr:col>7</xdr:col>
      <xdr:colOff>27214</xdr:colOff>
      <xdr:row>34</xdr:row>
      <xdr:rowOff>170584</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xdr:row>
      <xdr:rowOff>9525</xdr:rowOff>
    </xdr:from>
    <xdr:to>
      <xdr:col>1</xdr:col>
      <xdr:colOff>600075</xdr:colOff>
      <xdr:row>7</xdr:row>
      <xdr:rowOff>152400</xdr:rowOff>
    </xdr:to>
    <xdr:sp macro="" textlink="">
      <xdr:nvSpPr>
        <xdr:cNvPr id="2" name="Rectangle 1"/>
        <xdr:cNvSpPr/>
      </xdr:nvSpPr>
      <xdr:spPr>
        <a:xfrm>
          <a:off x="628650" y="7715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4</xdr:row>
      <xdr:rowOff>85725</xdr:rowOff>
    </xdr:from>
    <xdr:to>
      <xdr:col>3</xdr:col>
      <xdr:colOff>19050</xdr:colOff>
      <xdr:row>6</xdr:row>
      <xdr:rowOff>71439</xdr:rowOff>
    </xdr:to>
    <xdr:cxnSp macro="">
      <xdr:nvCxnSpPr>
        <xdr:cNvPr id="3" name="Straight Connector 2"/>
        <xdr:cNvCxnSpPr/>
      </xdr:nvCxnSpPr>
      <xdr:spPr>
        <a:xfrm flipV="1">
          <a:off x="1228725" y="6572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6</xdr:row>
      <xdr:rowOff>80963</xdr:rowOff>
    </xdr:from>
    <xdr:to>
      <xdr:col>2</xdr:col>
      <xdr:colOff>590550</xdr:colOff>
      <xdr:row>8</xdr:row>
      <xdr:rowOff>152400</xdr:rowOff>
    </xdr:to>
    <xdr:cxnSp macro="">
      <xdr:nvCxnSpPr>
        <xdr:cNvPr id="4" name="Straight Connector 3"/>
        <xdr:cNvCxnSpPr>
          <a:stCxn id="2" idx="3"/>
        </xdr:cNvCxnSpPr>
      </xdr:nvCxnSpPr>
      <xdr:spPr>
        <a:xfrm>
          <a:off x="1209675" y="10334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3</xdr:row>
      <xdr:rowOff>114300</xdr:rowOff>
    </xdr:from>
    <xdr:to>
      <xdr:col>11</xdr:col>
      <xdr:colOff>561975</xdr:colOff>
      <xdr:row>3</xdr:row>
      <xdr:rowOff>123825</xdr:rowOff>
    </xdr:to>
    <xdr:cxnSp macro="">
      <xdr:nvCxnSpPr>
        <xdr:cNvPr id="5" name="Straight Arrow Connector 4"/>
        <xdr:cNvCxnSpPr/>
      </xdr:nvCxnSpPr>
      <xdr:spPr>
        <a:xfrm>
          <a:off x="1971675" y="4953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3</xdr:row>
      <xdr:rowOff>28575</xdr:rowOff>
    </xdr:from>
    <xdr:to>
      <xdr:col>5</xdr:col>
      <xdr:colOff>285750</xdr:colOff>
      <xdr:row>3</xdr:row>
      <xdr:rowOff>142875</xdr:rowOff>
    </xdr:to>
    <xdr:cxnSp macro="">
      <xdr:nvCxnSpPr>
        <xdr:cNvPr id="6" name="Straight Connector 5"/>
        <xdr:cNvCxnSpPr/>
      </xdr:nvCxnSpPr>
      <xdr:spPr>
        <a:xfrm>
          <a:off x="3486150" y="4095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3</xdr:row>
      <xdr:rowOff>47625</xdr:rowOff>
    </xdr:from>
    <xdr:to>
      <xdr:col>6</xdr:col>
      <xdr:colOff>295275</xdr:colOff>
      <xdr:row>3</xdr:row>
      <xdr:rowOff>161925</xdr:rowOff>
    </xdr:to>
    <xdr:cxnSp macro="">
      <xdr:nvCxnSpPr>
        <xdr:cNvPr id="7" name="Straight Connector 6"/>
        <xdr:cNvCxnSpPr/>
      </xdr:nvCxnSpPr>
      <xdr:spPr>
        <a:xfrm>
          <a:off x="4019550"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3</xdr:row>
      <xdr:rowOff>66675</xdr:rowOff>
    </xdr:from>
    <xdr:to>
      <xdr:col>7</xdr:col>
      <xdr:colOff>257175</xdr:colOff>
      <xdr:row>3</xdr:row>
      <xdr:rowOff>180975</xdr:rowOff>
    </xdr:to>
    <xdr:cxnSp macro="">
      <xdr:nvCxnSpPr>
        <xdr:cNvPr id="8" name="Straight Connector 7"/>
        <xdr:cNvCxnSpPr/>
      </xdr:nvCxnSpPr>
      <xdr:spPr>
        <a:xfrm>
          <a:off x="4505325" y="447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3</xdr:row>
      <xdr:rowOff>47625</xdr:rowOff>
    </xdr:from>
    <xdr:to>
      <xdr:col>11</xdr:col>
      <xdr:colOff>295275</xdr:colOff>
      <xdr:row>3</xdr:row>
      <xdr:rowOff>161925</xdr:rowOff>
    </xdr:to>
    <xdr:cxnSp macro="">
      <xdr:nvCxnSpPr>
        <xdr:cNvPr id="9" name="Straight Connector 8"/>
        <xdr:cNvCxnSpPr/>
      </xdr:nvCxnSpPr>
      <xdr:spPr>
        <a:xfrm>
          <a:off x="6638925"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21</xdr:row>
      <xdr:rowOff>9525</xdr:rowOff>
    </xdr:from>
    <xdr:to>
      <xdr:col>1</xdr:col>
      <xdr:colOff>600075</xdr:colOff>
      <xdr:row>23</xdr:row>
      <xdr:rowOff>152400</xdr:rowOff>
    </xdr:to>
    <xdr:sp macro="" textlink="">
      <xdr:nvSpPr>
        <xdr:cNvPr id="11" name="Rectangle 10"/>
        <xdr:cNvSpPr/>
      </xdr:nvSpPr>
      <xdr:spPr>
        <a:xfrm>
          <a:off x="628650" y="7715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20</xdr:row>
      <xdr:rowOff>85725</xdr:rowOff>
    </xdr:from>
    <xdr:to>
      <xdr:col>3</xdr:col>
      <xdr:colOff>19050</xdr:colOff>
      <xdr:row>22</xdr:row>
      <xdr:rowOff>71439</xdr:rowOff>
    </xdr:to>
    <xdr:cxnSp macro="">
      <xdr:nvCxnSpPr>
        <xdr:cNvPr id="12" name="Straight Connector 11"/>
        <xdr:cNvCxnSpPr/>
      </xdr:nvCxnSpPr>
      <xdr:spPr>
        <a:xfrm flipV="1">
          <a:off x="1228725" y="6572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22</xdr:row>
      <xdr:rowOff>80963</xdr:rowOff>
    </xdr:from>
    <xdr:to>
      <xdr:col>2</xdr:col>
      <xdr:colOff>590550</xdr:colOff>
      <xdr:row>24</xdr:row>
      <xdr:rowOff>152400</xdr:rowOff>
    </xdr:to>
    <xdr:cxnSp macro="">
      <xdr:nvCxnSpPr>
        <xdr:cNvPr id="13" name="Straight Connector 12"/>
        <xdr:cNvCxnSpPr>
          <a:stCxn id="11" idx="3"/>
        </xdr:cNvCxnSpPr>
      </xdr:nvCxnSpPr>
      <xdr:spPr>
        <a:xfrm>
          <a:off x="1209675" y="10334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19</xdr:row>
      <xdr:rowOff>114300</xdr:rowOff>
    </xdr:from>
    <xdr:to>
      <xdr:col>11</xdr:col>
      <xdr:colOff>561975</xdr:colOff>
      <xdr:row>19</xdr:row>
      <xdr:rowOff>123825</xdr:rowOff>
    </xdr:to>
    <xdr:cxnSp macro="">
      <xdr:nvCxnSpPr>
        <xdr:cNvPr id="14" name="Straight Arrow Connector 13"/>
        <xdr:cNvCxnSpPr/>
      </xdr:nvCxnSpPr>
      <xdr:spPr>
        <a:xfrm>
          <a:off x="1971675" y="4953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19</xdr:row>
      <xdr:rowOff>28575</xdr:rowOff>
    </xdr:from>
    <xdr:to>
      <xdr:col>5</xdr:col>
      <xdr:colOff>285750</xdr:colOff>
      <xdr:row>19</xdr:row>
      <xdr:rowOff>142875</xdr:rowOff>
    </xdr:to>
    <xdr:cxnSp macro="">
      <xdr:nvCxnSpPr>
        <xdr:cNvPr id="15" name="Straight Connector 14"/>
        <xdr:cNvCxnSpPr/>
      </xdr:nvCxnSpPr>
      <xdr:spPr>
        <a:xfrm>
          <a:off x="3486150" y="4095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19</xdr:row>
      <xdr:rowOff>47625</xdr:rowOff>
    </xdr:from>
    <xdr:to>
      <xdr:col>6</xdr:col>
      <xdr:colOff>295275</xdr:colOff>
      <xdr:row>19</xdr:row>
      <xdr:rowOff>161925</xdr:rowOff>
    </xdr:to>
    <xdr:cxnSp macro="">
      <xdr:nvCxnSpPr>
        <xdr:cNvPr id="16" name="Straight Connector 15"/>
        <xdr:cNvCxnSpPr/>
      </xdr:nvCxnSpPr>
      <xdr:spPr>
        <a:xfrm>
          <a:off x="4019550"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19</xdr:row>
      <xdr:rowOff>66675</xdr:rowOff>
    </xdr:from>
    <xdr:to>
      <xdr:col>7</xdr:col>
      <xdr:colOff>257175</xdr:colOff>
      <xdr:row>19</xdr:row>
      <xdr:rowOff>180975</xdr:rowOff>
    </xdr:to>
    <xdr:cxnSp macro="">
      <xdr:nvCxnSpPr>
        <xdr:cNvPr id="17" name="Straight Connector 16"/>
        <xdr:cNvCxnSpPr/>
      </xdr:nvCxnSpPr>
      <xdr:spPr>
        <a:xfrm>
          <a:off x="4505325" y="447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19</xdr:row>
      <xdr:rowOff>47625</xdr:rowOff>
    </xdr:from>
    <xdr:to>
      <xdr:col>11</xdr:col>
      <xdr:colOff>295275</xdr:colOff>
      <xdr:row>19</xdr:row>
      <xdr:rowOff>161925</xdr:rowOff>
    </xdr:to>
    <xdr:cxnSp macro="">
      <xdr:nvCxnSpPr>
        <xdr:cNvPr id="18" name="Straight Connector 17"/>
        <xdr:cNvCxnSpPr/>
      </xdr:nvCxnSpPr>
      <xdr:spPr>
        <a:xfrm>
          <a:off x="6638925"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95250</xdr:rowOff>
    </xdr:from>
    <xdr:to>
      <xdr:col>7</xdr:col>
      <xdr:colOff>504825</xdr:colOff>
      <xdr:row>36</xdr:row>
      <xdr:rowOff>123825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32905</xdr:colOff>
      <xdr:row>10</xdr:row>
      <xdr:rowOff>105641</xdr:rowOff>
    </xdr:from>
    <xdr:to>
      <xdr:col>6</xdr:col>
      <xdr:colOff>42430</xdr:colOff>
      <xdr:row>30</xdr:row>
      <xdr:rowOff>105641</xdr:rowOff>
    </xdr:to>
    <xdr:cxnSp macro="">
      <xdr:nvCxnSpPr>
        <xdr:cNvPr id="6" name="Straight Arrow Connector 5"/>
        <xdr:cNvCxnSpPr/>
      </xdr:nvCxnSpPr>
      <xdr:spPr>
        <a:xfrm>
          <a:off x="1773382" y="2027959"/>
          <a:ext cx="2641889" cy="3203864"/>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142009</xdr:colOff>
      <xdr:row>8</xdr:row>
      <xdr:rowOff>181841</xdr:rowOff>
    </xdr:from>
    <xdr:to>
      <xdr:col>9</xdr:col>
      <xdr:colOff>112568</xdr:colOff>
      <xdr:row>10</xdr:row>
      <xdr:rowOff>17319</xdr:rowOff>
    </xdr:to>
    <xdr:sp macro="" textlink="">
      <xdr:nvSpPr>
        <xdr:cNvPr id="9" name="Oval 8"/>
        <xdr:cNvSpPr/>
      </xdr:nvSpPr>
      <xdr:spPr>
        <a:xfrm>
          <a:off x="5831032" y="1723159"/>
          <a:ext cx="498763" cy="21647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0</xdr:col>
      <xdr:colOff>1298864</xdr:colOff>
      <xdr:row>9</xdr:row>
      <xdr:rowOff>0</xdr:rowOff>
    </xdr:from>
    <xdr:to>
      <xdr:col>2</xdr:col>
      <xdr:colOff>57150</xdr:colOff>
      <xdr:row>10</xdr:row>
      <xdr:rowOff>25978</xdr:rowOff>
    </xdr:to>
    <xdr:sp macro="" textlink="">
      <xdr:nvSpPr>
        <xdr:cNvPr id="10" name="Oval 9"/>
        <xdr:cNvSpPr/>
      </xdr:nvSpPr>
      <xdr:spPr>
        <a:xfrm>
          <a:off x="1298864" y="1731818"/>
          <a:ext cx="498763" cy="21647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6</xdr:col>
      <xdr:colOff>147205</xdr:colOff>
      <xdr:row>12</xdr:row>
      <xdr:rowOff>34637</xdr:rowOff>
    </xdr:from>
    <xdr:to>
      <xdr:col>8</xdr:col>
      <xdr:colOff>320386</xdr:colOff>
      <xdr:row>30</xdr:row>
      <xdr:rowOff>84859</xdr:rowOff>
    </xdr:to>
    <xdr:cxnSp macro="">
      <xdr:nvCxnSpPr>
        <xdr:cNvPr id="11" name="Straight Arrow Connector 10"/>
        <xdr:cNvCxnSpPr/>
      </xdr:nvCxnSpPr>
      <xdr:spPr>
        <a:xfrm flipH="1">
          <a:off x="4520046" y="2147455"/>
          <a:ext cx="1489363" cy="3063586"/>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14</xdr:row>
      <xdr:rowOff>98425</xdr:rowOff>
    </xdr:from>
    <xdr:to>
      <xdr:col>8</xdr:col>
      <xdr:colOff>409575</xdr:colOff>
      <xdr:row>37</xdr:row>
      <xdr:rowOff>69850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2"/>
  <sheetViews>
    <sheetView topLeftCell="A4" zoomScale="140" zoomScaleNormal="140" workbookViewId="0"/>
  </sheetViews>
  <sheetFormatPr baseColWidth="10" defaultColWidth="9.140625" defaultRowHeight="15" outlineLevelRow="1" x14ac:dyDescent="0.25"/>
  <cols>
    <col min="1" max="1" width="21.28515625" style="17" customWidth="1"/>
    <col min="2" max="2" width="10.7109375" style="17" customWidth="1"/>
    <col min="3" max="3" width="9.140625" style="17" customWidth="1"/>
    <col min="4" max="6" width="9.85546875" style="17" customWidth="1"/>
    <col min="7" max="7" width="10.85546875" style="17" customWidth="1"/>
    <col min="8" max="8" width="9.7109375" style="17" customWidth="1"/>
    <col min="9" max="9" width="11.42578125" style="17" customWidth="1"/>
    <col min="10" max="16384" width="9.140625" style="17"/>
  </cols>
  <sheetData>
    <row r="1" spans="1:11" ht="14.25" customHeight="1" x14ac:dyDescent="0.25">
      <c r="A1" s="16" t="s">
        <v>0</v>
      </c>
      <c r="B1" s="71"/>
      <c r="C1" s="71"/>
      <c r="D1" s="71"/>
      <c r="E1" s="71"/>
      <c r="F1" s="71"/>
      <c r="G1" s="71"/>
      <c r="H1" s="71"/>
    </row>
    <row r="2" spans="1:11" x14ac:dyDescent="0.25">
      <c r="D2" s="18"/>
      <c r="E2" s="18"/>
      <c r="F2" s="18"/>
      <c r="G2" s="18"/>
      <c r="H2" s="18"/>
    </row>
    <row r="3" spans="1:11" x14ac:dyDescent="0.25">
      <c r="A3" s="19" t="s">
        <v>8</v>
      </c>
      <c r="B3" s="72" t="s">
        <v>1</v>
      </c>
      <c r="C3" s="72"/>
      <c r="D3" s="72"/>
      <c r="E3" s="72"/>
      <c r="F3" s="72"/>
      <c r="G3" s="72"/>
      <c r="H3" s="72"/>
    </row>
    <row r="4" spans="1:11" x14ac:dyDescent="0.25">
      <c r="A4" s="20" t="s">
        <v>9</v>
      </c>
      <c r="B4" s="21">
        <v>0</v>
      </c>
      <c r="C4" s="20">
        <f t="shared" ref="C4:H4" si="0">B4+1</f>
        <v>1</v>
      </c>
      <c r="D4" s="20">
        <f t="shared" si="0"/>
        <v>2</v>
      </c>
      <c r="E4" s="20">
        <f t="shared" si="0"/>
        <v>3</v>
      </c>
      <c r="F4" s="20">
        <f t="shared" si="0"/>
        <v>4</v>
      </c>
      <c r="G4" s="20">
        <f t="shared" si="0"/>
        <v>5</v>
      </c>
      <c r="H4" s="20">
        <f t="shared" si="0"/>
        <v>6</v>
      </c>
      <c r="I4" s="22" t="s">
        <v>2</v>
      </c>
    </row>
    <row r="5" spans="1:11" x14ac:dyDescent="0.25">
      <c r="A5" s="23" t="s">
        <v>10</v>
      </c>
      <c r="B5" s="24">
        <v>-100</v>
      </c>
      <c r="C5" s="24">
        <v>0</v>
      </c>
      <c r="D5" s="25">
        <f>C5</f>
        <v>0</v>
      </c>
      <c r="E5" s="25">
        <f t="shared" ref="E5:G5" si="1">D5</f>
        <v>0</v>
      </c>
      <c r="F5" s="25">
        <f t="shared" si="1"/>
        <v>0</v>
      </c>
      <c r="G5" s="25">
        <f t="shared" si="1"/>
        <v>0</v>
      </c>
      <c r="H5" s="24">
        <f>-B5</f>
        <v>100</v>
      </c>
      <c r="I5" s="26">
        <f>IRR(B5:H5)</f>
        <v>1.2079226507921703E-13</v>
      </c>
    </row>
    <row r="6" spans="1:11" ht="12.75" hidden="1" customHeight="1" outlineLevel="1" x14ac:dyDescent="0.25">
      <c r="A6" s="27"/>
      <c r="B6" s="28"/>
      <c r="C6" s="28"/>
      <c r="D6" s="28"/>
      <c r="E6" s="28"/>
      <c r="F6" s="28"/>
      <c r="G6" s="28"/>
      <c r="H6" s="28"/>
      <c r="I6" s="29"/>
    </row>
    <row r="7" spans="1:11" collapsed="1" x14ac:dyDescent="0.25"/>
    <row r="8" spans="1:11" x14ac:dyDescent="0.25">
      <c r="A8" s="19" t="s">
        <v>4</v>
      </c>
      <c r="B8" s="72" t="s">
        <v>3</v>
      </c>
      <c r="C8" s="72"/>
      <c r="D8" s="72"/>
      <c r="E8" s="72"/>
      <c r="F8" s="72"/>
      <c r="G8" s="72"/>
      <c r="H8" s="72"/>
    </row>
    <row r="9" spans="1:11" x14ac:dyDescent="0.25">
      <c r="A9" s="20" t="s">
        <v>9</v>
      </c>
      <c r="B9" s="30">
        <v>0</v>
      </c>
      <c r="C9" s="30">
        <v>0.02</v>
      </c>
      <c r="D9" s="31">
        <f>C9+$C$9</f>
        <v>0.04</v>
      </c>
      <c r="E9" s="31">
        <f>D9+$C$9</f>
        <v>0.06</v>
      </c>
      <c r="F9" s="31">
        <f>E9+$C$9</f>
        <v>0.08</v>
      </c>
      <c r="G9" s="31">
        <f>F9+$C$9</f>
        <v>0.1</v>
      </c>
      <c r="H9" s="31">
        <f>G9+$C$9</f>
        <v>0.12000000000000001</v>
      </c>
    </row>
    <row r="10" spans="1:11" x14ac:dyDescent="0.25">
      <c r="A10" s="32" t="str">
        <f>A5</f>
        <v>Oppgave N9.1</v>
      </c>
      <c r="B10" s="33">
        <f>NPV(B9,$B5:$H$5)*(1+B9)</f>
        <v>0</v>
      </c>
      <c r="C10" s="33">
        <f>NPV(C9,$B5:$H$5)*(1+C9)</f>
        <v>-11.202861781380806</v>
      </c>
      <c r="D10" s="33">
        <f>NPV(D9,$B5:$H$5)*(1+D9)</f>
        <v>-20.96854742698542</v>
      </c>
      <c r="E10" s="33">
        <f>NPV(E9,$B5:$H$5)*(1+E9)</f>
        <v>-29.503945956032368</v>
      </c>
      <c r="F10" s="33">
        <f>NPV(F9,$B5:$H$5)*(1+F9)</f>
        <v>-36.983037311689543</v>
      </c>
      <c r="G10" s="33">
        <f>NPV(G9,$B5:$H$5)*(1+G9)</f>
        <v>-43.552606994622288</v>
      </c>
      <c r="H10" s="33">
        <f>NPV(H9,$B5:$H$5)*(1+H9)</f>
        <v>-49.336887882267938</v>
      </c>
    </row>
    <row r="11" spans="1:11" hidden="1" outlineLevel="1" x14ac:dyDescent="0.25">
      <c r="A11" s="34"/>
      <c r="B11" s="35"/>
      <c r="C11" s="35"/>
      <c r="D11" s="35"/>
      <c r="E11" s="35"/>
      <c r="F11" s="35"/>
      <c r="G11" s="35"/>
      <c r="H11" s="35"/>
    </row>
    <row r="12" spans="1:11" collapsed="1" x14ac:dyDescent="0.25"/>
    <row r="13" spans="1:11" x14ac:dyDescent="0.25">
      <c r="K13" s="36"/>
    </row>
    <row r="24" spans="2:13" x14ac:dyDescent="0.25">
      <c r="B24" s="36">
        <f t="shared" ref="B24:G24" si="2">C9*100</f>
        <v>2</v>
      </c>
      <c r="C24" s="36">
        <f t="shared" si="2"/>
        <v>4</v>
      </c>
      <c r="D24" s="36">
        <f t="shared" si="2"/>
        <v>6</v>
      </c>
      <c r="E24" s="36">
        <f t="shared" si="2"/>
        <v>8</v>
      </c>
      <c r="F24" s="36">
        <f t="shared" si="2"/>
        <v>10</v>
      </c>
      <c r="G24" s="36">
        <f t="shared" si="2"/>
        <v>12.000000000000002</v>
      </c>
    </row>
    <row r="25" spans="2:13" x14ac:dyDescent="0.25">
      <c r="L25" s="37"/>
      <c r="M25" s="37"/>
    </row>
    <row r="32" spans="2:13" x14ac:dyDescent="0.25">
      <c r="B32" s="38"/>
    </row>
    <row r="36" spans="1:1" x14ac:dyDescent="0.25">
      <c r="A36" s="32"/>
    </row>
    <row r="52" spans="2:8" x14ac:dyDescent="0.25">
      <c r="B52" s="39"/>
      <c r="C52" s="40"/>
      <c r="D52" s="40"/>
      <c r="E52" s="40"/>
      <c r="F52" s="40"/>
      <c r="G52" s="40"/>
      <c r="H52" s="40"/>
    </row>
  </sheetData>
  <mergeCells count="3">
    <mergeCell ref="B1:H1"/>
    <mergeCell ref="B3:H3"/>
    <mergeCell ref="B8:H8"/>
  </mergeCells>
  <printOptions gridLines="1"/>
  <pageMargins left="0.75" right="0.75" top="1" bottom="1"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7"/>
  <sheetViews>
    <sheetView topLeftCell="A8" zoomScale="140" zoomScaleNormal="140" workbookViewId="0">
      <selection activeCell="P11" sqref="P11"/>
    </sheetView>
  </sheetViews>
  <sheetFormatPr baseColWidth="10" defaultColWidth="9.140625" defaultRowHeight="15" x14ac:dyDescent="0.25"/>
  <cols>
    <col min="5" max="5" width="11.42578125" customWidth="1"/>
    <col min="6" max="12" width="7.85546875" customWidth="1"/>
  </cols>
  <sheetData>
    <row r="1" spans="1:13" x14ac:dyDescent="0.25">
      <c r="A1" s="64" t="s">
        <v>0</v>
      </c>
    </row>
    <row r="2" spans="1:13" x14ac:dyDescent="0.25">
      <c r="B2" t="s">
        <v>18</v>
      </c>
    </row>
    <row r="3" spans="1:13" x14ac:dyDescent="0.25">
      <c r="F3" s="41">
        <v>0</v>
      </c>
      <c r="G3" s="41">
        <v>1</v>
      </c>
      <c r="H3" s="41">
        <v>2</v>
      </c>
      <c r="I3" s="41" t="s">
        <v>11</v>
      </c>
      <c r="J3" s="41" t="s">
        <v>11</v>
      </c>
      <c r="K3" s="41" t="s">
        <v>11</v>
      </c>
      <c r="L3" s="41">
        <v>11</v>
      </c>
    </row>
    <row r="4" spans="1:13" x14ac:dyDescent="0.25">
      <c r="M4" s="2" t="s">
        <v>12</v>
      </c>
    </row>
    <row r="5" spans="1:13" x14ac:dyDescent="0.25">
      <c r="D5" s="49" t="s">
        <v>14</v>
      </c>
      <c r="F5" s="53">
        <v>-1690</v>
      </c>
      <c r="G5" s="50">
        <f>F5</f>
        <v>-1690</v>
      </c>
      <c r="H5" s="50">
        <f>G5</f>
        <v>-1690</v>
      </c>
      <c r="I5" s="51" t="s">
        <v>11</v>
      </c>
      <c r="J5" s="52" t="s">
        <v>11</v>
      </c>
      <c r="K5" s="52" t="s">
        <v>11</v>
      </c>
      <c r="L5" s="50">
        <f>F5</f>
        <v>-1690</v>
      </c>
    </row>
    <row r="9" spans="1:13" x14ac:dyDescent="0.25">
      <c r="D9" s="45" t="s">
        <v>13</v>
      </c>
      <c r="E9" s="46"/>
      <c r="F9" s="54">
        <v>-20590</v>
      </c>
      <c r="G9" s="45">
        <v>0</v>
      </c>
      <c r="H9" s="46">
        <f>G9</f>
        <v>0</v>
      </c>
      <c r="I9" s="43" t="s">
        <v>11</v>
      </c>
      <c r="J9" s="44" t="s">
        <v>11</v>
      </c>
      <c r="K9" s="44" t="s">
        <v>11</v>
      </c>
      <c r="L9" s="46">
        <f>G9</f>
        <v>0</v>
      </c>
    </row>
    <row r="10" spans="1:13" x14ac:dyDescent="0.25">
      <c r="D10" s="47" t="s">
        <v>15</v>
      </c>
      <c r="I10" s="48"/>
      <c r="J10" s="48"/>
      <c r="K10" s="48"/>
    </row>
    <row r="11" spans="1:13" x14ac:dyDescent="0.25">
      <c r="D11" s="73" t="s">
        <v>16</v>
      </c>
      <c r="E11" s="73"/>
      <c r="F11" s="42">
        <f>F5-F9</f>
        <v>18900</v>
      </c>
      <c r="G11" s="42">
        <f t="shared" ref="G11:H11" si="0">G5-G9</f>
        <v>-1690</v>
      </c>
      <c r="H11" s="42">
        <f t="shared" si="0"/>
        <v>-1690</v>
      </c>
      <c r="I11" s="48" t="s">
        <v>11</v>
      </c>
      <c r="J11" s="48" t="s">
        <v>11</v>
      </c>
      <c r="K11" s="48" t="s">
        <v>11</v>
      </c>
      <c r="L11" s="42">
        <f t="shared" ref="L11" si="1">L5-L9</f>
        <v>-1690</v>
      </c>
    </row>
    <row r="16" spans="1:13" x14ac:dyDescent="0.25">
      <c r="B16" t="s">
        <v>17</v>
      </c>
    </row>
    <row r="19" spans="4:13" x14ac:dyDescent="0.25">
      <c r="F19" s="41">
        <v>0</v>
      </c>
      <c r="G19" s="41">
        <v>1</v>
      </c>
      <c r="H19" s="41">
        <v>2</v>
      </c>
      <c r="I19" s="41" t="s">
        <v>11</v>
      </c>
      <c r="J19" s="41" t="s">
        <v>11</v>
      </c>
      <c r="K19" s="41" t="s">
        <v>11</v>
      </c>
      <c r="L19" s="41">
        <v>11</v>
      </c>
    </row>
    <row r="20" spans="4:13" x14ac:dyDescent="0.25">
      <c r="M20" s="2" t="s">
        <v>12</v>
      </c>
    </row>
    <row r="21" spans="4:13" x14ac:dyDescent="0.25">
      <c r="D21" s="49" t="s">
        <v>14</v>
      </c>
      <c r="F21" s="53">
        <v>-3000</v>
      </c>
      <c r="G21" s="50">
        <f>F21</f>
        <v>-3000</v>
      </c>
      <c r="H21" s="50">
        <f>G21</f>
        <v>-3000</v>
      </c>
      <c r="I21" s="51" t="s">
        <v>11</v>
      </c>
      <c r="J21" s="52" t="s">
        <v>11</v>
      </c>
      <c r="K21" s="52" t="s">
        <v>11</v>
      </c>
      <c r="L21" s="50">
        <f>F21</f>
        <v>-3000</v>
      </c>
    </row>
    <row r="25" spans="4:13" x14ac:dyDescent="0.25">
      <c r="D25" s="45" t="s">
        <v>13</v>
      </c>
      <c r="E25" s="46"/>
      <c r="F25" s="54">
        <v>-36000</v>
      </c>
      <c r="G25" s="45">
        <v>0</v>
      </c>
      <c r="H25" s="46">
        <f>G25</f>
        <v>0</v>
      </c>
      <c r="I25" s="43" t="s">
        <v>11</v>
      </c>
      <c r="J25" s="44" t="s">
        <v>11</v>
      </c>
      <c r="K25" s="44" t="s">
        <v>11</v>
      </c>
      <c r="L25" s="46">
        <f>G25</f>
        <v>0</v>
      </c>
    </row>
    <row r="26" spans="4:13" x14ac:dyDescent="0.25">
      <c r="D26" s="47" t="s">
        <v>15</v>
      </c>
      <c r="I26" s="48"/>
      <c r="J26" s="48"/>
      <c r="K26" s="48"/>
    </row>
    <row r="27" spans="4:13" x14ac:dyDescent="0.25">
      <c r="D27" s="73" t="s">
        <v>16</v>
      </c>
      <c r="E27" s="73"/>
      <c r="F27" s="42">
        <f>F21-F25</f>
        <v>33000</v>
      </c>
      <c r="G27" s="42">
        <f t="shared" ref="G27:H27" si="2">G21-G25</f>
        <v>-3000</v>
      </c>
      <c r="H27" s="42">
        <f t="shared" si="2"/>
        <v>-3000</v>
      </c>
      <c r="I27" s="48" t="s">
        <v>11</v>
      </c>
      <c r="J27" s="48" t="s">
        <v>11</v>
      </c>
      <c r="K27" s="48" t="s">
        <v>11</v>
      </c>
      <c r="L27" s="42">
        <f t="shared" ref="L27" si="3">L21-L25</f>
        <v>-3000</v>
      </c>
    </row>
  </sheetData>
  <mergeCells count="2">
    <mergeCell ref="D11:E11"/>
    <mergeCell ref="D27:E2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8"/>
  <sheetViews>
    <sheetView tabSelected="1" zoomScale="140" zoomScaleNormal="140" workbookViewId="0"/>
  </sheetViews>
  <sheetFormatPr baseColWidth="10" defaultColWidth="9.140625" defaultRowHeight="12.75" outlineLevelRow="1" x14ac:dyDescent="0.2"/>
  <cols>
    <col min="1" max="1" width="21.5703125" style="7" customWidth="1"/>
    <col min="2" max="2" width="4.5703125" style="7" customWidth="1"/>
    <col min="3" max="8" width="9.85546875" style="7" customWidth="1"/>
    <col min="9" max="9" width="7.85546875" style="7" customWidth="1"/>
    <col min="10" max="10" width="9" style="7" customWidth="1"/>
    <col min="11" max="13" width="9.140625" style="7" customWidth="1"/>
    <col min="14" max="249" width="11.42578125" style="7" customWidth="1"/>
    <col min="250" max="250" width="21.5703125" style="7" customWidth="1"/>
    <col min="251" max="251" width="2.85546875" style="7" customWidth="1"/>
    <col min="252" max="257" width="11.42578125" style="7" customWidth="1"/>
    <col min="258" max="262" width="0" style="7" hidden="1" customWidth="1"/>
    <col min="263" max="263" width="11.42578125" style="7" customWidth="1"/>
    <col min="264" max="264" width="9.85546875" style="7" customWidth="1"/>
    <col min="265" max="265" width="17.28515625" style="7" customWidth="1"/>
    <col min="266" max="266" width="11.42578125" style="7" customWidth="1"/>
    <col min="267" max="269" width="0" style="7" hidden="1" customWidth="1"/>
    <col min="270" max="505" width="11.42578125" style="7" customWidth="1"/>
    <col min="506" max="506" width="21.5703125" style="7" customWidth="1"/>
    <col min="507" max="507" width="2.85546875" style="7" customWidth="1"/>
    <col min="508" max="513" width="11.42578125" style="7" customWidth="1"/>
    <col min="514" max="518" width="0" style="7" hidden="1" customWidth="1"/>
    <col min="519" max="519" width="11.42578125" style="7" customWidth="1"/>
    <col min="520" max="520" width="9.85546875" style="7" customWidth="1"/>
    <col min="521" max="521" width="17.28515625" style="7" customWidth="1"/>
    <col min="522" max="522" width="11.42578125" style="7" customWidth="1"/>
    <col min="523" max="525" width="0" style="7" hidden="1" customWidth="1"/>
    <col min="526" max="761" width="11.42578125" style="7" customWidth="1"/>
    <col min="762" max="762" width="21.5703125" style="7" customWidth="1"/>
    <col min="763" max="763" width="2.85546875" style="7" customWidth="1"/>
    <col min="764" max="769" width="11.42578125" style="7" customWidth="1"/>
    <col min="770" max="774" width="0" style="7" hidden="1" customWidth="1"/>
    <col min="775" max="775" width="11.42578125" style="7" customWidth="1"/>
    <col min="776" max="776" width="9.85546875" style="7" customWidth="1"/>
    <col min="777" max="777" width="17.28515625" style="7" customWidth="1"/>
    <col min="778" max="778" width="11.42578125" style="7" customWidth="1"/>
    <col min="779" max="781" width="0" style="7" hidden="1" customWidth="1"/>
    <col min="782" max="1017" width="11.42578125" style="7" customWidth="1"/>
    <col min="1018" max="1018" width="21.5703125" style="7" customWidth="1"/>
    <col min="1019" max="1019" width="2.85546875" style="7" customWidth="1"/>
    <col min="1020" max="1025" width="11.42578125" style="7" customWidth="1"/>
    <col min="1026" max="1030" width="0" style="7" hidden="1" customWidth="1"/>
    <col min="1031" max="1031" width="11.42578125" style="7" customWidth="1"/>
    <col min="1032" max="1032" width="9.85546875" style="7" customWidth="1"/>
    <col min="1033" max="1033" width="17.28515625" style="7" customWidth="1"/>
    <col min="1034" max="1034" width="11.42578125" style="7" customWidth="1"/>
    <col min="1035" max="1037" width="0" style="7" hidden="1" customWidth="1"/>
    <col min="1038" max="1273" width="11.42578125" style="7" customWidth="1"/>
    <col min="1274" max="1274" width="21.5703125" style="7" customWidth="1"/>
    <col min="1275" max="1275" width="2.85546875" style="7" customWidth="1"/>
    <col min="1276" max="1281" width="11.42578125" style="7" customWidth="1"/>
    <col min="1282" max="1286" width="0" style="7" hidden="1" customWidth="1"/>
    <col min="1287" max="1287" width="11.42578125" style="7" customWidth="1"/>
    <col min="1288" max="1288" width="9.85546875" style="7" customWidth="1"/>
    <col min="1289" max="1289" width="17.28515625" style="7" customWidth="1"/>
    <col min="1290" max="1290" width="11.42578125" style="7" customWidth="1"/>
    <col min="1291" max="1293" width="0" style="7" hidden="1" customWidth="1"/>
    <col min="1294" max="1529" width="11.42578125" style="7" customWidth="1"/>
    <col min="1530" max="1530" width="21.5703125" style="7" customWidth="1"/>
    <col min="1531" max="1531" width="2.85546875" style="7" customWidth="1"/>
    <col min="1532" max="1537" width="11.42578125" style="7" customWidth="1"/>
    <col min="1538" max="1542" width="0" style="7" hidden="1" customWidth="1"/>
    <col min="1543" max="1543" width="11.42578125" style="7" customWidth="1"/>
    <col min="1544" max="1544" width="9.85546875" style="7" customWidth="1"/>
    <col min="1545" max="1545" width="17.28515625" style="7" customWidth="1"/>
    <col min="1546" max="1546" width="11.42578125" style="7" customWidth="1"/>
    <col min="1547" max="1549" width="0" style="7" hidden="1" customWidth="1"/>
    <col min="1550" max="1785" width="11.42578125" style="7" customWidth="1"/>
    <col min="1786" max="1786" width="21.5703125" style="7" customWidth="1"/>
    <col min="1787" max="1787" width="2.85546875" style="7" customWidth="1"/>
    <col min="1788" max="1793" width="11.42578125" style="7" customWidth="1"/>
    <col min="1794" max="1798" width="0" style="7" hidden="1" customWidth="1"/>
    <col min="1799" max="1799" width="11.42578125" style="7" customWidth="1"/>
    <col min="1800" max="1800" width="9.85546875" style="7" customWidth="1"/>
    <col min="1801" max="1801" width="17.28515625" style="7" customWidth="1"/>
    <col min="1802" max="1802" width="11.42578125" style="7" customWidth="1"/>
    <col min="1803" max="1805" width="0" style="7" hidden="1" customWidth="1"/>
    <col min="1806" max="2041" width="11.42578125" style="7" customWidth="1"/>
    <col min="2042" max="2042" width="21.5703125" style="7" customWidth="1"/>
    <col min="2043" max="2043" width="2.85546875" style="7" customWidth="1"/>
    <col min="2044" max="2049" width="11.42578125" style="7" customWidth="1"/>
    <col min="2050" max="2054" width="0" style="7" hidden="1" customWidth="1"/>
    <col min="2055" max="2055" width="11.42578125" style="7" customWidth="1"/>
    <col min="2056" max="2056" width="9.85546875" style="7" customWidth="1"/>
    <col min="2057" max="2057" width="17.28515625" style="7" customWidth="1"/>
    <col min="2058" max="2058" width="11.42578125" style="7" customWidth="1"/>
    <col min="2059" max="2061" width="0" style="7" hidden="1" customWidth="1"/>
    <col min="2062" max="2297" width="11.42578125" style="7" customWidth="1"/>
    <col min="2298" max="2298" width="21.5703125" style="7" customWidth="1"/>
    <col min="2299" max="2299" width="2.85546875" style="7" customWidth="1"/>
    <col min="2300" max="2305" width="11.42578125" style="7" customWidth="1"/>
    <col min="2306" max="2310" width="0" style="7" hidden="1" customWidth="1"/>
    <col min="2311" max="2311" width="11.42578125" style="7" customWidth="1"/>
    <col min="2312" max="2312" width="9.85546875" style="7" customWidth="1"/>
    <col min="2313" max="2313" width="17.28515625" style="7" customWidth="1"/>
    <col min="2314" max="2314" width="11.42578125" style="7" customWidth="1"/>
    <col min="2315" max="2317" width="0" style="7" hidden="1" customWidth="1"/>
    <col min="2318" max="2553" width="11.42578125" style="7" customWidth="1"/>
    <col min="2554" max="2554" width="21.5703125" style="7" customWidth="1"/>
    <col min="2555" max="2555" width="2.85546875" style="7" customWidth="1"/>
    <col min="2556" max="2561" width="11.42578125" style="7" customWidth="1"/>
    <col min="2562" max="2566" width="0" style="7" hidden="1" customWidth="1"/>
    <col min="2567" max="2567" width="11.42578125" style="7" customWidth="1"/>
    <col min="2568" max="2568" width="9.85546875" style="7" customWidth="1"/>
    <col min="2569" max="2569" width="17.28515625" style="7" customWidth="1"/>
    <col min="2570" max="2570" width="11.42578125" style="7" customWidth="1"/>
    <col min="2571" max="2573" width="0" style="7" hidden="1" customWidth="1"/>
    <col min="2574" max="2809" width="11.42578125" style="7" customWidth="1"/>
    <col min="2810" max="2810" width="21.5703125" style="7" customWidth="1"/>
    <col min="2811" max="2811" width="2.85546875" style="7" customWidth="1"/>
    <col min="2812" max="2817" width="11.42578125" style="7" customWidth="1"/>
    <col min="2818" max="2822" width="0" style="7" hidden="1" customWidth="1"/>
    <col min="2823" max="2823" width="11.42578125" style="7" customWidth="1"/>
    <col min="2824" max="2824" width="9.85546875" style="7" customWidth="1"/>
    <col min="2825" max="2825" width="17.28515625" style="7" customWidth="1"/>
    <col min="2826" max="2826" width="11.42578125" style="7" customWidth="1"/>
    <col min="2827" max="2829" width="0" style="7" hidden="1" customWidth="1"/>
    <col min="2830" max="3065" width="11.42578125" style="7" customWidth="1"/>
    <col min="3066" max="3066" width="21.5703125" style="7" customWidth="1"/>
    <col min="3067" max="3067" width="2.85546875" style="7" customWidth="1"/>
    <col min="3068" max="3073" width="11.42578125" style="7" customWidth="1"/>
    <col min="3074" max="3078" width="0" style="7" hidden="1" customWidth="1"/>
    <col min="3079" max="3079" width="11.42578125" style="7" customWidth="1"/>
    <col min="3080" max="3080" width="9.85546875" style="7" customWidth="1"/>
    <col min="3081" max="3081" width="17.28515625" style="7" customWidth="1"/>
    <col min="3082" max="3082" width="11.42578125" style="7" customWidth="1"/>
    <col min="3083" max="3085" width="0" style="7" hidden="1" customWidth="1"/>
    <col min="3086" max="3321" width="11.42578125" style="7" customWidth="1"/>
    <col min="3322" max="3322" width="21.5703125" style="7" customWidth="1"/>
    <col min="3323" max="3323" width="2.85546875" style="7" customWidth="1"/>
    <col min="3324" max="3329" width="11.42578125" style="7" customWidth="1"/>
    <col min="3330" max="3334" width="0" style="7" hidden="1" customWidth="1"/>
    <col min="3335" max="3335" width="11.42578125" style="7" customWidth="1"/>
    <col min="3336" max="3336" width="9.85546875" style="7" customWidth="1"/>
    <col min="3337" max="3337" width="17.28515625" style="7" customWidth="1"/>
    <col min="3338" max="3338" width="11.42578125" style="7" customWidth="1"/>
    <col min="3339" max="3341" width="0" style="7" hidden="1" customWidth="1"/>
    <col min="3342" max="3577" width="11.42578125" style="7" customWidth="1"/>
    <col min="3578" max="3578" width="21.5703125" style="7" customWidth="1"/>
    <col min="3579" max="3579" width="2.85546875" style="7" customWidth="1"/>
    <col min="3580" max="3585" width="11.42578125" style="7" customWidth="1"/>
    <col min="3586" max="3590" width="0" style="7" hidden="1" customWidth="1"/>
    <col min="3591" max="3591" width="11.42578125" style="7" customWidth="1"/>
    <col min="3592" max="3592" width="9.85546875" style="7" customWidth="1"/>
    <col min="3593" max="3593" width="17.28515625" style="7" customWidth="1"/>
    <col min="3594" max="3594" width="11.42578125" style="7" customWidth="1"/>
    <col min="3595" max="3597" width="0" style="7" hidden="1" customWidth="1"/>
    <col min="3598" max="3833" width="11.42578125" style="7" customWidth="1"/>
    <col min="3834" max="3834" width="21.5703125" style="7" customWidth="1"/>
    <col min="3835" max="3835" width="2.85546875" style="7" customWidth="1"/>
    <col min="3836" max="3841" width="11.42578125" style="7" customWidth="1"/>
    <col min="3842" max="3846" width="0" style="7" hidden="1" customWidth="1"/>
    <col min="3847" max="3847" width="11.42578125" style="7" customWidth="1"/>
    <col min="3848" max="3848" width="9.85546875" style="7" customWidth="1"/>
    <col min="3849" max="3849" width="17.28515625" style="7" customWidth="1"/>
    <col min="3850" max="3850" width="11.42578125" style="7" customWidth="1"/>
    <col min="3851" max="3853" width="0" style="7" hidden="1" customWidth="1"/>
    <col min="3854" max="4089" width="11.42578125" style="7" customWidth="1"/>
    <col min="4090" max="4090" width="21.5703125" style="7" customWidth="1"/>
    <col min="4091" max="4091" width="2.85546875" style="7" customWidth="1"/>
    <col min="4092" max="4097" width="11.42578125" style="7" customWidth="1"/>
    <col min="4098" max="4102" width="0" style="7" hidden="1" customWidth="1"/>
    <col min="4103" max="4103" width="11.42578125" style="7" customWidth="1"/>
    <col min="4104" max="4104" width="9.85546875" style="7" customWidth="1"/>
    <col min="4105" max="4105" width="17.28515625" style="7" customWidth="1"/>
    <col min="4106" max="4106" width="11.42578125" style="7" customWidth="1"/>
    <col min="4107" max="4109" width="0" style="7" hidden="1" customWidth="1"/>
    <col min="4110" max="4345" width="11.42578125" style="7" customWidth="1"/>
    <col min="4346" max="4346" width="21.5703125" style="7" customWidth="1"/>
    <col min="4347" max="4347" width="2.85546875" style="7" customWidth="1"/>
    <col min="4348" max="4353" width="11.42578125" style="7" customWidth="1"/>
    <col min="4354" max="4358" width="0" style="7" hidden="1" customWidth="1"/>
    <col min="4359" max="4359" width="11.42578125" style="7" customWidth="1"/>
    <col min="4360" max="4360" width="9.85546875" style="7" customWidth="1"/>
    <col min="4361" max="4361" width="17.28515625" style="7" customWidth="1"/>
    <col min="4362" max="4362" width="11.42578125" style="7" customWidth="1"/>
    <col min="4363" max="4365" width="0" style="7" hidden="1" customWidth="1"/>
    <col min="4366" max="4601" width="11.42578125" style="7" customWidth="1"/>
    <col min="4602" max="4602" width="21.5703125" style="7" customWidth="1"/>
    <col min="4603" max="4603" width="2.85546875" style="7" customWidth="1"/>
    <col min="4604" max="4609" width="11.42578125" style="7" customWidth="1"/>
    <col min="4610" max="4614" width="0" style="7" hidden="1" customWidth="1"/>
    <col min="4615" max="4615" width="11.42578125" style="7" customWidth="1"/>
    <col min="4616" max="4616" width="9.85546875" style="7" customWidth="1"/>
    <col min="4617" max="4617" width="17.28515625" style="7" customWidth="1"/>
    <col min="4618" max="4618" width="11.42578125" style="7" customWidth="1"/>
    <col min="4619" max="4621" width="0" style="7" hidden="1" customWidth="1"/>
    <col min="4622" max="4857" width="11.42578125" style="7" customWidth="1"/>
    <col min="4858" max="4858" width="21.5703125" style="7" customWidth="1"/>
    <col min="4859" max="4859" width="2.85546875" style="7" customWidth="1"/>
    <col min="4860" max="4865" width="11.42578125" style="7" customWidth="1"/>
    <col min="4866" max="4870" width="0" style="7" hidden="1" customWidth="1"/>
    <col min="4871" max="4871" width="11.42578125" style="7" customWidth="1"/>
    <col min="4872" max="4872" width="9.85546875" style="7" customWidth="1"/>
    <col min="4873" max="4873" width="17.28515625" style="7" customWidth="1"/>
    <col min="4874" max="4874" width="11.42578125" style="7" customWidth="1"/>
    <col min="4875" max="4877" width="0" style="7" hidden="1" customWidth="1"/>
    <col min="4878" max="5113" width="11.42578125" style="7" customWidth="1"/>
    <col min="5114" max="5114" width="21.5703125" style="7" customWidth="1"/>
    <col min="5115" max="5115" width="2.85546875" style="7" customWidth="1"/>
    <col min="5116" max="5121" width="11.42578125" style="7" customWidth="1"/>
    <col min="5122" max="5126" width="0" style="7" hidden="1" customWidth="1"/>
    <col min="5127" max="5127" width="11.42578125" style="7" customWidth="1"/>
    <col min="5128" max="5128" width="9.85546875" style="7" customWidth="1"/>
    <col min="5129" max="5129" width="17.28515625" style="7" customWidth="1"/>
    <col min="5130" max="5130" width="11.42578125" style="7" customWidth="1"/>
    <col min="5131" max="5133" width="0" style="7" hidden="1" customWidth="1"/>
    <col min="5134" max="5369" width="11.42578125" style="7" customWidth="1"/>
    <col min="5370" max="5370" width="21.5703125" style="7" customWidth="1"/>
    <col min="5371" max="5371" width="2.85546875" style="7" customWidth="1"/>
    <col min="5372" max="5377" width="11.42578125" style="7" customWidth="1"/>
    <col min="5378" max="5382" width="0" style="7" hidden="1" customWidth="1"/>
    <col min="5383" max="5383" width="11.42578125" style="7" customWidth="1"/>
    <col min="5384" max="5384" width="9.85546875" style="7" customWidth="1"/>
    <col min="5385" max="5385" width="17.28515625" style="7" customWidth="1"/>
    <col min="5386" max="5386" width="11.42578125" style="7" customWidth="1"/>
    <col min="5387" max="5389" width="0" style="7" hidden="1" customWidth="1"/>
    <col min="5390" max="5625" width="11.42578125" style="7" customWidth="1"/>
    <col min="5626" max="5626" width="21.5703125" style="7" customWidth="1"/>
    <col min="5627" max="5627" width="2.85546875" style="7" customWidth="1"/>
    <col min="5628" max="5633" width="11.42578125" style="7" customWidth="1"/>
    <col min="5634" max="5638" width="0" style="7" hidden="1" customWidth="1"/>
    <col min="5639" max="5639" width="11.42578125" style="7" customWidth="1"/>
    <col min="5640" max="5640" width="9.85546875" style="7" customWidth="1"/>
    <col min="5641" max="5641" width="17.28515625" style="7" customWidth="1"/>
    <col min="5642" max="5642" width="11.42578125" style="7" customWidth="1"/>
    <col min="5643" max="5645" width="0" style="7" hidden="1" customWidth="1"/>
    <col min="5646" max="5881" width="11.42578125" style="7" customWidth="1"/>
    <col min="5882" max="5882" width="21.5703125" style="7" customWidth="1"/>
    <col min="5883" max="5883" width="2.85546875" style="7" customWidth="1"/>
    <col min="5884" max="5889" width="11.42578125" style="7" customWidth="1"/>
    <col min="5890" max="5894" width="0" style="7" hidden="1" customWidth="1"/>
    <col min="5895" max="5895" width="11.42578125" style="7" customWidth="1"/>
    <col min="5896" max="5896" width="9.85546875" style="7" customWidth="1"/>
    <col min="5897" max="5897" width="17.28515625" style="7" customWidth="1"/>
    <col min="5898" max="5898" width="11.42578125" style="7" customWidth="1"/>
    <col min="5899" max="5901" width="0" style="7" hidden="1" customWidth="1"/>
    <col min="5902" max="6137" width="11.42578125" style="7" customWidth="1"/>
    <col min="6138" max="6138" width="21.5703125" style="7" customWidth="1"/>
    <col min="6139" max="6139" width="2.85546875" style="7" customWidth="1"/>
    <col min="6140" max="6145" width="11.42578125" style="7" customWidth="1"/>
    <col min="6146" max="6150" width="0" style="7" hidden="1" customWidth="1"/>
    <col min="6151" max="6151" width="11.42578125" style="7" customWidth="1"/>
    <col min="6152" max="6152" width="9.85546875" style="7" customWidth="1"/>
    <col min="6153" max="6153" width="17.28515625" style="7" customWidth="1"/>
    <col min="6154" max="6154" width="11.42578125" style="7" customWidth="1"/>
    <col min="6155" max="6157" width="0" style="7" hidden="1" customWidth="1"/>
    <col min="6158" max="6393" width="11.42578125" style="7" customWidth="1"/>
    <col min="6394" max="6394" width="21.5703125" style="7" customWidth="1"/>
    <col min="6395" max="6395" width="2.85546875" style="7" customWidth="1"/>
    <col min="6396" max="6401" width="11.42578125" style="7" customWidth="1"/>
    <col min="6402" max="6406" width="0" style="7" hidden="1" customWidth="1"/>
    <col min="6407" max="6407" width="11.42578125" style="7" customWidth="1"/>
    <col min="6408" max="6408" width="9.85546875" style="7" customWidth="1"/>
    <col min="6409" max="6409" width="17.28515625" style="7" customWidth="1"/>
    <col min="6410" max="6410" width="11.42578125" style="7" customWidth="1"/>
    <col min="6411" max="6413" width="0" style="7" hidden="1" customWidth="1"/>
    <col min="6414" max="6649" width="11.42578125" style="7" customWidth="1"/>
    <col min="6650" max="6650" width="21.5703125" style="7" customWidth="1"/>
    <col min="6651" max="6651" width="2.85546875" style="7" customWidth="1"/>
    <col min="6652" max="6657" width="11.42578125" style="7" customWidth="1"/>
    <col min="6658" max="6662" width="0" style="7" hidden="1" customWidth="1"/>
    <col min="6663" max="6663" width="11.42578125" style="7" customWidth="1"/>
    <col min="6664" max="6664" width="9.85546875" style="7" customWidth="1"/>
    <col min="6665" max="6665" width="17.28515625" style="7" customWidth="1"/>
    <col min="6666" max="6666" width="11.42578125" style="7" customWidth="1"/>
    <col min="6667" max="6669" width="0" style="7" hidden="1" customWidth="1"/>
    <col min="6670" max="6905" width="11.42578125" style="7" customWidth="1"/>
    <col min="6906" max="6906" width="21.5703125" style="7" customWidth="1"/>
    <col min="6907" max="6907" width="2.85546875" style="7" customWidth="1"/>
    <col min="6908" max="6913" width="11.42578125" style="7" customWidth="1"/>
    <col min="6914" max="6918" width="0" style="7" hidden="1" customWidth="1"/>
    <col min="6919" max="6919" width="11.42578125" style="7" customWidth="1"/>
    <col min="6920" max="6920" width="9.85546875" style="7" customWidth="1"/>
    <col min="6921" max="6921" width="17.28515625" style="7" customWidth="1"/>
    <col min="6922" max="6922" width="11.42578125" style="7" customWidth="1"/>
    <col min="6923" max="6925" width="0" style="7" hidden="1" customWidth="1"/>
    <col min="6926" max="7161" width="11.42578125" style="7" customWidth="1"/>
    <col min="7162" max="7162" width="21.5703125" style="7" customWidth="1"/>
    <col min="7163" max="7163" width="2.85546875" style="7" customWidth="1"/>
    <col min="7164" max="7169" width="11.42578125" style="7" customWidth="1"/>
    <col min="7170" max="7174" width="0" style="7" hidden="1" customWidth="1"/>
    <col min="7175" max="7175" width="11.42578125" style="7" customWidth="1"/>
    <col min="7176" max="7176" width="9.85546875" style="7" customWidth="1"/>
    <col min="7177" max="7177" width="17.28515625" style="7" customWidth="1"/>
    <col min="7178" max="7178" width="11.42578125" style="7" customWidth="1"/>
    <col min="7179" max="7181" width="0" style="7" hidden="1" customWidth="1"/>
    <col min="7182" max="7417" width="11.42578125" style="7" customWidth="1"/>
    <col min="7418" max="7418" width="21.5703125" style="7" customWidth="1"/>
    <col min="7419" max="7419" width="2.85546875" style="7" customWidth="1"/>
    <col min="7420" max="7425" width="11.42578125" style="7" customWidth="1"/>
    <col min="7426" max="7430" width="0" style="7" hidden="1" customWidth="1"/>
    <col min="7431" max="7431" width="11.42578125" style="7" customWidth="1"/>
    <col min="7432" max="7432" width="9.85546875" style="7" customWidth="1"/>
    <col min="7433" max="7433" width="17.28515625" style="7" customWidth="1"/>
    <col min="7434" max="7434" width="11.42578125" style="7" customWidth="1"/>
    <col min="7435" max="7437" width="0" style="7" hidden="1" customWidth="1"/>
    <col min="7438" max="7673" width="11.42578125" style="7" customWidth="1"/>
    <col min="7674" max="7674" width="21.5703125" style="7" customWidth="1"/>
    <col min="7675" max="7675" width="2.85546875" style="7" customWidth="1"/>
    <col min="7676" max="7681" width="11.42578125" style="7" customWidth="1"/>
    <col min="7682" max="7686" width="0" style="7" hidden="1" customWidth="1"/>
    <col min="7687" max="7687" width="11.42578125" style="7" customWidth="1"/>
    <col min="7688" max="7688" width="9.85546875" style="7" customWidth="1"/>
    <col min="7689" max="7689" width="17.28515625" style="7" customWidth="1"/>
    <col min="7690" max="7690" width="11.42578125" style="7" customWidth="1"/>
    <col min="7691" max="7693" width="0" style="7" hidden="1" customWidth="1"/>
    <col min="7694" max="7929" width="11.42578125" style="7" customWidth="1"/>
    <col min="7930" max="7930" width="21.5703125" style="7" customWidth="1"/>
    <col min="7931" max="7931" width="2.85546875" style="7" customWidth="1"/>
    <col min="7932" max="7937" width="11.42578125" style="7" customWidth="1"/>
    <col min="7938" max="7942" width="0" style="7" hidden="1" customWidth="1"/>
    <col min="7943" max="7943" width="11.42578125" style="7" customWidth="1"/>
    <col min="7944" max="7944" width="9.85546875" style="7" customWidth="1"/>
    <col min="7945" max="7945" width="17.28515625" style="7" customWidth="1"/>
    <col min="7946" max="7946" width="11.42578125" style="7" customWidth="1"/>
    <col min="7947" max="7949" width="0" style="7" hidden="1" customWidth="1"/>
    <col min="7950" max="8185" width="11.42578125" style="7" customWidth="1"/>
    <col min="8186" max="8186" width="21.5703125" style="7" customWidth="1"/>
    <col min="8187" max="8187" width="2.85546875" style="7" customWidth="1"/>
    <col min="8188" max="8193" width="11.42578125" style="7" customWidth="1"/>
    <col min="8194" max="8198" width="0" style="7" hidden="1" customWidth="1"/>
    <col min="8199" max="8199" width="11.42578125" style="7" customWidth="1"/>
    <col min="8200" max="8200" width="9.85546875" style="7" customWidth="1"/>
    <col min="8201" max="8201" width="17.28515625" style="7" customWidth="1"/>
    <col min="8202" max="8202" width="11.42578125" style="7" customWidth="1"/>
    <col min="8203" max="8205" width="0" style="7" hidden="1" customWidth="1"/>
    <col min="8206" max="8441" width="11.42578125" style="7" customWidth="1"/>
    <col min="8442" max="8442" width="21.5703125" style="7" customWidth="1"/>
    <col min="8443" max="8443" width="2.85546875" style="7" customWidth="1"/>
    <col min="8444" max="8449" width="11.42578125" style="7" customWidth="1"/>
    <col min="8450" max="8454" width="0" style="7" hidden="1" customWidth="1"/>
    <col min="8455" max="8455" width="11.42578125" style="7" customWidth="1"/>
    <col min="8456" max="8456" width="9.85546875" style="7" customWidth="1"/>
    <col min="8457" max="8457" width="17.28515625" style="7" customWidth="1"/>
    <col min="8458" max="8458" width="11.42578125" style="7" customWidth="1"/>
    <col min="8459" max="8461" width="0" style="7" hidden="1" customWidth="1"/>
    <col min="8462" max="8697" width="11.42578125" style="7" customWidth="1"/>
    <col min="8698" max="8698" width="21.5703125" style="7" customWidth="1"/>
    <col min="8699" max="8699" width="2.85546875" style="7" customWidth="1"/>
    <col min="8700" max="8705" width="11.42578125" style="7" customWidth="1"/>
    <col min="8706" max="8710" width="0" style="7" hidden="1" customWidth="1"/>
    <col min="8711" max="8711" width="11.42578125" style="7" customWidth="1"/>
    <col min="8712" max="8712" width="9.85546875" style="7" customWidth="1"/>
    <col min="8713" max="8713" width="17.28515625" style="7" customWidth="1"/>
    <col min="8714" max="8714" width="11.42578125" style="7" customWidth="1"/>
    <col min="8715" max="8717" width="0" style="7" hidden="1" customWidth="1"/>
    <col min="8718" max="8953" width="11.42578125" style="7" customWidth="1"/>
    <col min="8954" max="8954" width="21.5703125" style="7" customWidth="1"/>
    <col min="8955" max="8955" width="2.85546875" style="7" customWidth="1"/>
    <col min="8956" max="8961" width="11.42578125" style="7" customWidth="1"/>
    <col min="8962" max="8966" width="0" style="7" hidden="1" customWidth="1"/>
    <col min="8967" max="8967" width="11.42578125" style="7" customWidth="1"/>
    <col min="8968" max="8968" width="9.85546875" style="7" customWidth="1"/>
    <col min="8969" max="8969" width="17.28515625" style="7" customWidth="1"/>
    <col min="8970" max="8970" width="11.42578125" style="7" customWidth="1"/>
    <col min="8971" max="8973" width="0" style="7" hidden="1" customWidth="1"/>
    <col min="8974" max="9209" width="11.42578125" style="7" customWidth="1"/>
    <col min="9210" max="9210" width="21.5703125" style="7" customWidth="1"/>
    <col min="9211" max="9211" width="2.85546875" style="7" customWidth="1"/>
    <col min="9212" max="9217" width="11.42578125" style="7" customWidth="1"/>
    <col min="9218" max="9222" width="0" style="7" hidden="1" customWidth="1"/>
    <col min="9223" max="9223" width="11.42578125" style="7" customWidth="1"/>
    <col min="9224" max="9224" width="9.85546875" style="7" customWidth="1"/>
    <col min="9225" max="9225" width="17.28515625" style="7" customWidth="1"/>
    <col min="9226" max="9226" width="11.42578125" style="7" customWidth="1"/>
    <col min="9227" max="9229" width="0" style="7" hidden="1" customWidth="1"/>
    <col min="9230" max="9465" width="11.42578125" style="7" customWidth="1"/>
    <col min="9466" max="9466" width="21.5703125" style="7" customWidth="1"/>
    <col min="9467" max="9467" width="2.85546875" style="7" customWidth="1"/>
    <col min="9468" max="9473" width="11.42578125" style="7" customWidth="1"/>
    <col min="9474" max="9478" width="0" style="7" hidden="1" customWidth="1"/>
    <col min="9479" max="9479" width="11.42578125" style="7" customWidth="1"/>
    <col min="9480" max="9480" width="9.85546875" style="7" customWidth="1"/>
    <col min="9481" max="9481" width="17.28515625" style="7" customWidth="1"/>
    <col min="9482" max="9482" width="11.42578125" style="7" customWidth="1"/>
    <col min="9483" max="9485" width="0" style="7" hidden="1" customWidth="1"/>
    <col min="9486" max="9721" width="11.42578125" style="7" customWidth="1"/>
    <col min="9722" max="9722" width="21.5703125" style="7" customWidth="1"/>
    <col min="9723" max="9723" width="2.85546875" style="7" customWidth="1"/>
    <col min="9724" max="9729" width="11.42578125" style="7" customWidth="1"/>
    <col min="9730" max="9734" width="0" style="7" hidden="1" customWidth="1"/>
    <col min="9735" max="9735" width="11.42578125" style="7" customWidth="1"/>
    <col min="9736" max="9736" width="9.85546875" style="7" customWidth="1"/>
    <col min="9737" max="9737" width="17.28515625" style="7" customWidth="1"/>
    <col min="9738" max="9738" width="11.42578125" style="7" customWidth="1"/>
    <col min="9739" max="9741" width="0" style="7" hidden="1" customWidth="1"/>
    <col min="9742" max="9977" width="11.42578125" style="7" customWidth="1"/>
    <col min="9978" max="9978" width="21.5703125" style="7" customWidth="1"/>
    <col min="9979" max="9979" width="2.85546875" style="7" customWidth="1"/>
    <col min="9980" max="9985" width="11.42578125" style="7" customWidth="1"/>
    <col min="9986" max="9990" width="0" style="7" hidden="1" customWidth="1"/>
    <col min="9991" max="9991" width="11.42578125" style="7" customWidth="1"/>
    <col min="9992" max="9992" width="9.85546875" style="7" customWidth="1"/>
    <col min="9993" max="9993" width="17.28515625" style="7" customWidth="1"/>
    <col min="9994" max="9994" width="11.42578125" style="7" customWidth="1"/>
    <col min="9995" max="9997" width="0" style="7" hidden="1" customWidth="1"/>
    <col min="9998" max="10233" width="11.42578125" style="7" customWidth="1"/>
    <col min="10234" max="10234" width="21.5703125" style="7" customWidth="1"/>
    <col min="10235" max="10235" width="2.85546875" style="7" customWidth="1"/>
    <col min="10236" max="10241" width="11.42578125" style="7" customWidth="1"/>
    <col min="10242" max="10246" width="0" style="7" hidden="1" customWidth="1"/>
    <col min="10247" max="10247" width="11.42578125" style="7" customWidth="1"/>
    <col min="10248" max="10248" width="9.85546875" style="7" customWidth="1"/>
    <col min="10249" max="10249" width="17.28515625" style="7" customWidth="1"/>
    <col min="10250" max="10250" width="11.42578125" style="7" customWidth="1"/>
    <col min="10251" max="10253" width="0" style="7" hidden="1" customWidth="1"/>
    <col min="10254" max="10489" width="11.42578125" style="7" customWidth="1"/>
    <col min="10490" max="10490" width="21.5703125" style="7" customWidth="1"/>
    <col min="10491" max="10491" width="2.85546875" style="7" customWidth="1"/>
    <col min="10492" max="10497" width="11.42578125" style="7" customWidth="1"/>
    <col min="10498" max="10502" width="0" style="7" hidden="1" customWidth="1"/>
    <col min="10503" max="10503" width="11.42578125" style="7" customWidth="1"/>
    <col min="10504" max="10504" width="9.85546875" style="7" customWidth="1"/>
    <col min="10505" max="10505" width="17.28515625" style="7" customWidth="1"/>
    <col min="10506" max="10506" width="11.42578125" style="7" customWidth="1"/>
    <col min="10507" max="10509" width="0" style="7" hidden="1" customWidth="1"/>
    <col min="10510" max="10745" width="11.42578125" style="7" customWidth="1"/>
    <col min="10746" max="10746" width="21.5703125" style="7" customWidth="1"/>
    <col min="10747" max="10747" width="2.85546875" style="7" customWidth="1"/>
    <col min="10748" max="10753" width="11.42578125" style="7" customWidth="1"/>
    <col min="10754" max="10758" width="0" style="7" hidden="1" customWidth="1"/>
    <col min="10759" max="10759" width="11.42578125" style="7" customWidth="1"/>
    <col min="10760" max="10760" width="9.85546875" style="7" customWidth="1"/>
    <col min="10761" max="10761" width="17.28515625" style="7" customWidth="1"/>
    <col min="10762" max="10762" width="11.42578125" style="7" customWidth="1"/>
    <col min="10763" max="10765" width="0" style="7" hidden="1" customWidth="1"/>
    <col min="10766" max="11001" width="11.42578125" style="7" customWidth="1"/>
    <col min="11002" max="11002" width="21.5703125" style="7" customWidth="1"/>
    <col min="11003" max="11003" width="2.85546875" style="7" customWidth="1"/>
    <col min="11004" max="11009" width="11.42578125" style="7" customWidth="1"/>
    <col min="11010" max="11014" width="0" style="7" hidden="1" customWidth="1"/>
    <col min="11015" max="11015" width="11.42578125" style="7" customWidth="1"/>
    <col min="11016" max="11016" width="9.85546875" style="7" customWidth="1"/>
    <col min="11017" max="11017" width="17.28515625" style="7" customWidth="1"/>
    <col min="11018" max="11018" width="11.42578125" style="7" customWidth="1"/>
    <col min="11019" max="11021" width="0" style="7" hidden="1" customWidth="1"/>
    <col min="11022" max="11257" width="11.42578125" style="7" customWidth="1"/>
    <col min="11258" max="11258" width="21.5703125" style="7" customWidth="1"/>
    <col min="11259" max="11259" width="2.85546875" style="7" customWidth="1"/>
    <col min="11260" max="11265" width="11.42578125" style="7" customWidth="1"/>
    <col min="11266" max="11270" width="0" style="7" hidden="1" customWidth="1"/>
    <col min="11271" max="11271" width="11.42578125" style="7" customWidth="1"/>
    <col min="11272" max="11272" width="9.85546875" style="7" customWidth="1"/>
    <col min="11273" max="11273" width="17.28515625" style="7" customWidth="1"/>
    <col min="11274" max="11274" width="11.42578125" style="7" customWidth="1"/>
    <col min="11275" max="11277" width="0" style="7" hidden="1" customWidth="1"/>
    <col min="11278" max="11513" width="11.42578125" style="7" customWidth="1"/>
    <col min="11514" max="11514" width="21.5703125" style="7" customWidth="1"/>
    <col min="11515" max="11515" width="2.85546875" style="7" customWidth="1"/>
    <col min="11516" max="11521" width="11.42578125" style="7" customWidth="1"/>
    <col min="11522" max="11526" width="0" style="7" hidden="1" customWidth="1"/>
    <col min="11527" max="11527" width="11.42578125" style="7" customWidth="1"/>
    <col min="11528" max="11528" width="9.85546875" style="7" customWidth="1"/>
    <col min="11529" max="11529" width="17.28515625" style="7" customWidth="1"/>
    <col min="11530" max="11530" width="11.42578125" style="7" customWidth="1"/>
    <col min="11531" max="11533" width="0" style="7" hidden="1" customWidth="1"/>
    <col min="11534" max="11769" width="11.42578125" style="7" customWidth="1"/>
    <col min="11770" max="11770" width="21.5703125" style="7" customWidth="1"/>
    <col min="11771" max="11771" width="2.85546875" style="7" customWidth="1"/>
    <col min="11772" max="11777" width="11.42578125" style="7" customWidth="1"/>
    <col min="11778" max="11782" width="0" style="7" hidden="1" customWidth="1"/>
    <col min="11783" max="11783" width="11.42578125" style="7" customWidth="1"/>
    <col min="11784" max="11784" width="9.85546875" style="7" customWidth="1"/>
    <col min="11785" max="11785" width="17.28515625" style="7" customWidth="1"/>
    <col min="11786" max="11786" width="11.42578125" style="7" customWidth="1"/>
    <col min="11787" max="11789" width="0" style="7" hidden="1" customWidth="1"/>
    <col min="11790" max="12025" width="11.42578125" style="7" customWidth="1"/>
    <col min="12026" max="12026" width="21.5703125" style="7" customWidth="1"/>
    <col min="12027" max="12027" width="2.85546875" style="7" customWidth="1"/>
    <col min="12028" max="12033" width="11.42578125" style="7" customWidth="1"/>
    <col min="12034" max="12038" width="0" style="7" hidden="1" customWidth="1"/>
    <col min="12039" max="12039" width="11.42578125" style="7" customWidth="1"/>
    <col min="12040" max="12040" width="9.85546875" style="7" customWidth="1"/>
    <col min="12041" max="12041" width="17.28515625" style="7" customWidth="1"/>
    <col min="12042" max="12042" width="11.42578125" style="7" customWidth="1"/>
    <col min="12043" max="12045" width="0" style="7" hidden="1" customWidth="1"/>
    <col min="12046" max="12281" width="11.42578125" style="7" customWidth="1"/>
    <col min="12282" max="12282" width="21.5703125" style="7" customWidth="1"/>
    <col min="12283" max="12283" width="2.85546875" style="7" customWidth="1"/>
    <col min="12284" max="12289" width="11.42578125" style="7" customWidth="1"/>
    <col min="12290" max="12294" width="0" style="7" hidden="1" customWidth="1"/>
    <col min="12295" max="12295" width="11.42578125" style="7" customWidth="1"/>
    <col min="12296" max="12296" width="9.85546875" style="7" customWidth="1"/>
    <col min="12297" max="12297" width="17.28515625" style="7" customWidth="1"/>
    <col min="12298" max="12298" width="11.42578125" style="7" customWidth="1"/>
    <col min="12299" max="12301" width="0" style="7" hidden="1" customWidth="1"/>
    <col min="12302" max="12537" width="11.42578125" style="7" customWidth="1"/>
    <col min="12538" max="12538" width="21.5703125" style="7" customWidth="1"/>
    <col min="12539" max="12539" width="2.85546875" style="7" customWidth="1"/>
    <col min="12540" max="12545" width="11.42578125" style="7" customWidth="1"/>
    <col min="12546" max="12550" width="0" style="7" hidden="1" customWidth="1"/>
    <col min="12551" max="12551" width="11.42578125" style="7" customWidth="1"/>
    <col min="12552" max="12552" width="9.85546875" style="7" customWidth="1"/>
    <col min="12553" max="12553" width="17.28515625" style="7" customWidth="1"/>
    <col min="12554" max="12554" width="11.42578125" style="7" customWidth="1"/>
    <col min="12555" max="12557" width="0" style="7" hidden="1" customWidth="1"/>
    <col min="12558" max="12793" width="11.42578125" style="7" customWidth="1"/>
    <col min="12794" max="12794" width="21.5703125" style="7" customWidth="1"/>
    <col min="12795" max="12795" width="2.85546875" style="7" customWidth="1"/>
    <col min="12796" max="12801" width="11.42578125" style="7" customWidth="1"/>
    <col min="12802" max="12806" width="0" style="7" hidden="1" customWidth="1"/>
    <col min="12807" max="12807" width="11.42578125" style="7" customWidth="1"/>
    <col min="12808" max="12808" width="9.85546875" style="7" customWidth="1"/>
    <col min="12809" max="12809" width="17.28515625" style="7" customWidth="1"/>
    <col min="12810" max="12810" width="11.42578125" style="7" customWidth="1"/>
    <col min="12811" max="12813" width="0" style="7" hidden="1" customWidth="1"/>
    <col min="12814" max="13049" width="11.42578125" style="7" customWidth="1"/>
    <col min="13050" max="13050" width="21.5703125" style="7" customWidth="1"/>
    <col min="13051" max="13051" width="2.85546875" style="7" customWidth="1"/>
    <col min="13052" max="13057" width="11.42578125" style="7" customWidth="1"/>
    <col min="13058" max="13062" width="0" style="7" hidden="1" customWidth="1"/>
    <col min="13063" max="13063" width="11.42578125" style="7" customWidth="1"/>
    <col min="13064" max="13064" width="9.85546875" style="7" customWidth="1"/>
    <col min="13065" max="13065" width="17.28515625" style="7" customWidth="1"/>
    <col min="13066" max="13066" width="11.42578125" style="7" customWidth="1"/>
    <col min="13067" max="13069" width="0" style="7" hidden="1" customWidth="1"/>
    <col min="13070" max="13305" width="11.42578125" style="7" customWidth="1"/>
    <col min="13306" max="13306" width="21.5703125" style="7" customWidth="1"/>
    <col min="13307" max="13307" width="2.85546875" style="7" customWidth="1"/>
    <col min="13308" max="13313" width="11.42578125" style="7" customWidth="1"/>
    <col min="13314" max="13318" width="0" style="7" hidden="1" customWidth="1"/>
    <col min="13319" max="13319" width="11.42578125" style="7" customWidth="1"/>
    <col min="13320" max="13320" width="9.85546875" style="7" customWidth="1"/>
    <col min="13321" max="13321" width="17.28515625" style="7" customWidth="1"/>
    <col min="13322" max="13322" width="11.42578125" style="7" customWidth="1"/>
    <col min="13323" max="13325" width="0" style="7" hidden="1" customWidth="1"/>
    <col min="13326" max="13561" width="11.42578125" style="7" customWidth="1"/>
    <col min="13562" max="13562" width="21.5703125" style="7" customWidth="1"/>
    <col min="13563" max="13563" width="2.85546875" style="7" customWidth="1"/>
    <col min="13564" max="13569" width="11.42578125" style="7" customWidth="1"/>
    <col min="13570" max="13574" width="0" style="7" hidden="1" customWidth="1"/>
    <col min="13575" max="13575" width="11.42578125" style="7" customWidth="1"/>
    <col min="13576" max="13576" width="9.85546875" style="7" customWidth="1"/>
    <col min="13577" max="13577" width="17.28515625" style="7" customWidth="1"/>
    <col min="13578" max="13578" width="11.42578125" style="7" customWidth="1"/>
    <col min="13579" max="13581" width="0" style="7" hidden="1" customWidth="1"/>
    <col min="13582" max="13817" width="11.42578125" style="7" customWidth="1"/>
    <col min="13818" max="13818" width="21.5703125" style="7" customWidth="1"/>
    <col min="13819" max="13819" width="2.85546875" style="7" customWidth="1"/>
    <col min="13820" max="13825" width="11.42578125" style="7" customWidth="1"/>
    <col min="13826" max="13830" width="0" style="7" hidden="1" customWidth="1"/>
    <col min="13831" max="13831" width="11.42578125" style="7" customWidth="1"/>
    <col min="13832" max="13832" width="9.85546875" style="7" customWidth="1"/>
    <col min="13833" max="13833" width="17.28515625" style="7" customWidth="1"/>
    <col min="13834" max="13834" width="11.42578125" style="7" customWidth="1"/>
    <col min="13835" max="13837" width="0" style="7" hidden="1" customWidth="1"/>
    <col min="13838" max="14073" width="11.42578125" style="7" customWidth="1"/>
    <col min="14074" max="14074" width="21.5703125" style="7" customWidth="1"/>
    <col min="14075" max="14075" width="2.85546875" style="7" customWidth="1"/>
    <col min="14076" max="14081" width="11.42578125" style="7" customWidth="1"/>
    <col min="14082" max="14086" width="0" style="7" hidden="1" customWidth="1"/>
    <col min="14087" max="14087" width="11.42578125" style="7" customWidth="1"/>
    <col min="14088" max="14088" width="9.85546875" style="7" customWidth="1"/>
    <col min="14089" max="14089" width="17.28515625" style="7" customWidth="1"/>
    <col min="14090" max="14090" width="11.42578125" style="7" customWidth="1"/>
    <col min="14091" max="14093" width="0" style="7" hidden="1" customWidth="1"/>
    <col min="14094" max="14329" width="11.42578125" style="7" customWidth="1"/>
    <col min="14330" max="14330" width="21.5703125" style="7" customWidth="1"/>
    <col min="14331" max="14331" width="2.85546875" style="7" customWidth="1"/>
    <col min="14332" max="14337" width="11.42578125" style="7" customWidth="1"/>
    <col min="14338" max="14342" width="0" style="7" hidden="1" customWidth="1"/>
    <col min="14343" max="14343" width="11.42578125" style="7" customWidth="1"/>
    <col min="14344" max="14344" width="9.85546875" style="7" customWidth="1"/>
    <col min="14345" max="14345" width="17.28515625" style="7" customWidth="1"/>
    <col min="14346" max="14346" width="11.42578125" style="7" customWidth="1"/>
    <col min="14347" max="14349" width="0" style="7" hidden="1" customWidth="1"/>
    <col min="14350" max="14585" width="11.42578125" style="7" customWidth="1"/>
    <col min="14586" max="14586" width="21.5703125" style="7" customWidth="1"/>
    <col min="14587" max="14587" width="2.85546875" style="7" customWidth="1"/>
    <col min="14588" max="14593" width="11.42578125" style="7" customWidth="1"/>
    <col min="14594" max="14598" width="0" style="7" hidden="1" customWidth="1"/>
    <col min="14599" max="14599" width="11.42578125" style="7" customWidth="1"/>
    <col min="14600" max="14600" width="9.85546875" style="7" customWidth="1"/>
    <col min="14601" max="14601" width="17.28515625" style="7" customWidth="1"/>
    <col min="14602" max="14602" width="11.42578125" style="7" customWidth="1"/>
    <col min="14603" max="14605" width="0" style="7" hidden="1" customWidth="1"/>
    <col min="14606" max="14841" width="11.42578125" style="7" customWidth="1"/>
    <col min="14842" max="14842" width="21.5703125" style="7" customWidth="1"/>
    <col min="14843" max="14843" width="2.85546875" style="7" customWidth="1"/>
    <col min="14844" max="14849" width="11.42578125" style="7" customWidth="1"/>
    <col min="14850" max="14854" width="0" style="7" hidden="1" customWidth="1"/>
    <col min="14855" max="14855" width="11.42578125" style="7" customWidth="1"/>
    <col min="14856" max="14856" width="9.85546875" style="7" customWidth="1"/>
    <col min="14857" max="14857" width="17.28515625" style="7" customWidth="1"/>
    <col min="14858" max="14858" width="11.42578125" style="7" customWidth="1"/>
    <col min="14859" max="14861" width="0" style="7" hidden="1" customWidth="1"/>
    <col min="14862" max="15097" width="11.42578125" style="7" customWidth="1"/>
    <col min="15098" max="15098" width="21.5703125" style="7" customWidth="1"/>
    <col min="15099" max="15099" width="2.85546875" style="7" customWidth="1"/>
    <col min="15100" max="15105" width="11.42578125" style="7" customWidth="1"/>
    <col min="15106" max="15110" width="0" style="7" hidden="1" customWidth="1"/>
    <col min="15111" max="15111" width="11.42578125" style="7" customWidth="1"/>
    <col min="15112" max="15112" width="9.85546875" style="7" customWidth="1"/>
    <col min="15113" max="15113" width="17.28515625" style="7" customWidth="1"/>
    <col min="15114" max="15114" width="11.42578125" style="7" customWidth="1"/>
    <col min="15115" max="15117" width="0" style="7" hidden="1" customWidth="1"/>
    <col min="15118" max="15353" width="11.42578125" style="7" customWidth="1"/>
    <col min="15354" max="15354" width="21.5703125" style="7" customWidth="1"/>
    <col min="15355" max="15355" width="2.85546875" style="7" customWidth="1"/>
    <col min="15356" max="15361" width="11.42578125" style="7" customWidth="1"/>
    <col min="15362" max="15366" width="0" style="7" hidden="1" customWidth="1"/>
    <col min="15367" max="15367" width="11.42578125" style="7" customWidth="1"/>
    <col min="15368" max="15368" width="9.85546875" style="7" customWidth="1"/>
    <col min="15369" max="15369" width="17.28515625" style="7" customWidth="1"/>
    <col min="15370" max="15370" width="11.42578125" style="7" customWidth="1"/>
    <col min="15371" max="15373" width="0" style="7" hidden="1" customWidth="1"/>
    <col min="15374" max="15609" width="11.42578125" style="7" customWidth="1"/>
    <col min="15610" max="15610" width="21.5703125" style="7" customWidth="1"/>
    <col min="15611" max="15611" width="2.85546875" style="7" customWidth="1"/>
    <col min="15612" max="15617" width="11.42578125" style="7" customWidth="1"/>
    <col min="15618" max="15622" width="0" style="7" hidden="1" customWidth="1"/>
    <col min="15623" max="15623" width="11.42578125" style="7" customWidth="1"/>
    <col min="15624" max="15624" width="9.85546875" style="7" customWidth="1"/>
    <col min="15625" max="15625" width="17.28515625" style="7" customWidth="1"/>
    <col min="15626" max="15626" width="11.42578125" style="7" customWidth="1"/>
    <col min="15627" max="15629" width="0" style="7" hidden="1" customWidth="1"/>
    <col min="15630" max="15865" width="11.42578125" style="7" customWidth="1"/>
    <col min="15866" max="15866" width="21.5703125" style="7" customWidth="1"/>
    <col min="15867" max="15867" width="2.85546875" style="7" customWidth="1"/>
    <col min="15868" max="15873" width="11.42578125" style="7" customWidth="1"/>
    <col min="15874" max="15878" width="0" style="7" hidden="1" customWidth="1"/>
    <col min="15879" max="15879" width="11.42578125" style="7" customWidth="1"/>
    <col min="15880" max="15880" width="9.85546875" style="7" customWidth="1"/>
    <col min="15881" max="15881" width="17.28515625" style="7" customWidth="1"/>
    <col min="15882" max="15882" width="11.42578125" style="7" customWidth="1"/>
    <col min="15883" max="15885" width="0" style="7" hidden="1" customWidth="1"/>
    <col min="15886" max="16121" width="11.42578125" style="7" customWidth="1"/>
    <col min="16122" max="16122" width="21.5703125" style="7" customWidth="1"/>
    <col min="16123" max="16123" width="2.85546875" style="7" customWidth="1"/>
    <col min="16124" max="16129" width="11.42578125" style="7" customWidth="1"/>
    <col min="16130" max="16134" width="0" style="7" hidden="1" customWidth="1"/>
    <col min="16135" max="16135" width="11.42578125" style="7" customWidth="1"/>
    <col min="16136" max="16136" width="9.85546875" style="7" customWidth="1"/>
    <col min="16137" max="16137" width="17.28515625" style="7" customWidth="1"/>
    <col min="16138" max="16138" width="11.42578125" style="7" customWidth="1"/>
    <col min="16139" max="16141" width="0" style="7" hidden="1" customWidth="1"/>
    <col min="16142" max="16384" width="11.42578125" style="7" customWidth="1"/>
  </cols>
  <sheetData>
    <row r="1" spans="1:11" ht="16.5" customHeight="1" x14ac:dyDescent="0.2">
      <c r="A1" s="10" t="s">
        <v>0</v>
      </c>
    </row>
    <row r="2" spans="1:11" ht="15" x14ac:dyDescent="0.25">
      <c r="A2" s="6"/>
      <c r="B2" s="6"/>
      <c r="C2" s="74" t="s">
        <v>1</v>
      </c>
      <c r="D2" s="74"/>
      <c r="E2" s="74"/>
      <c r="F2" s="74"/>
      <c r="G2" s="74"/>
      <c r="H2" s="74"/>
      <c r="I2" s="6"/>
      <c r="J2" s="6"/>
    </row>
    <row r="3" spans="1:11" ht="15" x14ac:dyDescent="0.25">
      <c r="A3" s="8"/>
      <c r="B3" s="8"/>
      <c r="C3" s="9">
        <v>0</v>
      </c>
      <c r="D3" s="8">
        <f>C3+1</f>
        <v>1</v>
      </c>
      <c r="E3" s="8">
        <f t="shared" ref="E3:H3" si="0">D3+1</f>
        <v>2</v>
      </c>
      <c r="F3" s="8">
        <f t="shared" si="0"/>
        <v>3</v>
      </c>
      <c r="G3" s="8">
        <f t="shared" si="0"/>
        <v>4</v>
      </c>
      <c r="H3" s="8">
        <f t="shared" si="0"/>
        <v>5</v>
      </c>
      <c r="I3" s="6" t="s">
        <v>4</v>
      </c>
      <c r="J3" s="6" t="s">
        <v>2</v>
      </c>
    </row>
    <row r="4" spans="1:11" ht="15" x14ac:dyDescent="0.25">
      <c r="A4" s="6" t="s">
        <v>6</v>
      </c>
      <c r="B4" s="6"/>
      <c r="C4" s="10">
        <v>-500</v>
      </c>
      <c r="D4" s="10">
        <v>320</v>
      </c>
      <c r="E4" s="10">
        <v>300</v>
      </c>
      <c r="F4" s="10">
        <v>250</v>
      </c>
      <c r="G4" s="10">
        <v>200</v>
      </c>
      <c r="H4" s="10">
        <v>150</v>
      </c>
      <c r="I4" s="6"/>
      <c r="J4" s="6"/>
    </row>
    <row r="5" spans="1:11" ht="15" x14ac:dyDescent="0.25">
      <c r="A5" s="6" t="s">
        <v>7</v>
      </c>
      <c r="B5" s="6"/>
      <c r="C5" s="6"/>
      <c r="D5" s="10">
        <v>200</v>
      </c>
      <c r="E5" s="10">
        <v>200</v>
      </c>
      <c r="F5" s="10">
        <v>150</v>
      </c>
      <c r="G5" s="10">
        <v>85</v>
      </c>
      <c r="H5" s="10">
        <v>50</v>
      </c>
      <c r="I5" s="6"/>
      <c r="J5" s="6"/>
    </row>
    <row r="6" spans="1:11" ht="15" x14ac:dyDescent="0.25">
      <c r="A6" s="11">
        <f>C3</f>
        <v>0</v>
      </c>
      <c r="B6" s="6" t="str">
        <f>IF(I6=$I$12,"T*","")</f>
        <v/>
      </c>
      <c r="C6" s="6">
        <v>0</v>
      </c>
      <c r="D6" s="6"/>
      <c r="E6" s="6"/>
      <c r="F6" s="6"/>
      <c r="G6" s="6"/>
      <c r="H6" s="6"/>
      <c r="I6" s="60">
        <v>0</v>
      </c>
      <c r="J6" s="6"/>
    </row>
    <row r="7" spans="1:11" ht="15" x14ac:dyDescent="0.25">
      <c r="A7" s="11">
        <f>A6+1</f>
        <v>1</v>
      </c>
      <c r="B7" s="6" t="str">
        <f>IF(I7=$I$12,"T*","")</f>
        <v/>
      </c>
      <c r="C7" s="6">
        <f t="shared" ref="C7:C11" si="1">--$C$4</f>
        <v>-500</v>
      </c>
      <c r="D7" s="6">
        <f>D5+D4</f>
        <v>520</v>
      </c>
      <c r="E7" s="6"/>
      <c r="F7" s="6"/>
      <c r="G7" s="6"/>
      <c r="H7" s="6"/>
      <c r="I7" s="60">
        <f>NPV($C$13,C7:H7)*(1+$C$13)</f>
        <v>-27.272727272727309</v>
      </c>
      <c r="J7" s="13">
        <f>IRR(C7:H7)</f>
        <v>4.0000000000000036E-2</v>
      </c>
      <c r="K7" s="14"/>
    </row>
    <row r="8" spans="1:11" ht="15" x14ac:dyDescent="0.25">
      <c r="A8" s="11">
        <f t="shared" ref="A8:A11" si="2">A7+1</f>
        <v>2</v>
      </c>
      <c r="B8" s="6" t="str">
        <f t="shared" ref="B8:B11" si="3">IF(I8=$I$12,"T*","")</f>
        <v/>
      </c>
      <c r="C8" s="6">
        <f t="shared" si="1"/>
        <v>-500</v>
      </c>
      <c r="D8" s="6">
        <f t="shared" ref="D8:D11" si="4">$D$5</f>
        <v>200</v>
      </c>
      <c r="E8" s="6">
        <f>E4+E5</f>
        <v>500</v>
      </c>
      <c r="F8" s="6"/>
      <c r="G8" s="6"/>
      <c r="H8" s="6"/>
      <c r="I8" s="60">
        <f>NPV($C$13,C8:H8)*(1+$C$13)</f>
        <v>95.041322314049538</v>
      </c>
      <c r="J8" s="13">
        <f>IRR(C8:H8)</f>
        <v>0.21980390271855721</v>
      </c>
      <c r="K8" s="14"/>
    </row>
    <row r="9" spans="1:11" ht="15" x14ac:dyDescent="0.25">
      <c r="A9" s="11">
        <f t="shared" si="2"/>
        <v>3</v>
      </c>
      <c r="B9" s="6" t="str">
        <f t="shared" si="3"/>
        <v/>
      </c>
      <c r="C9" s="6">
        <f t="shared" si="1"/>
        <v>-500</v>
      </c>
      <c r="D9" s="6">
        <f t="shared" si="4"/>
        <v>200</v>
      </c>
      <c r="E9" s="6">
        <f t="shared" ref="E9:E11" si="5">$E$5</f>
        <v>200</v>
      </c>
      <c r="F9" s="6">
        <f>F4+F5</f>
        <v>400</v>
      </c>
      <c r="G9" s="6"/>
      <c r="H9" s="6"/>
      <c r="I9" s="60">
        <f>NPV($C$13,C9:H9)*(1+$C$13)</f>
        <v>147.63335837715991</v>
      </c>
      <c r="J9" s="13">
        <f>IRR(C9:H9)</f>
        <v>0.24136915480981425</v>
      </c>
      <c r="K9" s="14"/>
    </row>
    <row r="10" spans="1:11" ht="15" x14ac:dyDescent="0.25">
      <c r="A10" s="11">
        <f t="shared" si="2"/>
        <v>4</v>
      </c>
      <c r="B10" s="6" t="str">
        <f t="shared" si="3"/>
        <v>T*</v>
      </c>
      <c r="C10" s="6">
        <f t="shared" si="1"/>
        <v>-500</v>
      </c>
      <c r="D10" s="6">
        <f t="shared" si="4"/>
        <v>200</v>
      </c>
      <c r="E10" s="6">
        <f t="shared" si="5"/>
        <v>200</v>
      </c>
      <c r="F10" s="6">
        <f t="shared" ref="F10:F11" si="6">$F$5</f>
        <v>150</v>
      </c>
      <c r="G10" s="6">
        <f>G4+G5</f>
        <v>285</v>
      </c>
      <c r="H10" s="6"/>
      <c r="I10" s="60">
        <f>NPV($C$13,C10:H10)*(1+$C$13)</f>
        <v>154.46349293081062</v>
      </c>
      <c r="J10" s="13">
        <f>IRR(C10:H10)</f>
        <v>0.2299172052583125</v>
      </c>
      <c r="K10" s="14"/>
    </row>
    <row r="11" spans="1:11" ht="15" x14ac:dyDescent="0.25">
      <c r="A11" s="11">
        <f t="shared" si="2"/>
        <v>5</v>
      </c>
      <c r="B11" s="6" t="str">
        <f t="shared" si="3"/>
        <v/>
      </c>
      <c r="C11" s="6">
        <f t="shared" si="1"/>
        <v>-500</v>
      </c>
      <c r="D11" s="6">
        <f t="shared" si="4"/>
        <v>200</v>
      </c>
      <c r="E11" s="6">
        <f t="shared" si="5"/>
        <v>200</v>
      </c>
      <c r="F11" s="6">
        <f t="shared" si="6"/>
        <v>150</v>
      </c>
      <c r="G11" s="6">
        <f t="shared" ref="G11" si="7">$G$5</f>
        <v>85</v>
      </c>
      <c r="H11" s="6">
        <f>H4+H5</f>
        <v>200</v>
      </c>
      <c r="I11" s="60">
        <f>NPV($C$13,C11:H11)*(1+$C$13)</f>
        <v>142.0450664696275</v>
      </c>
      <c r="J11" s="13">
        <f>IRR(C11:H11)</f>
        <v>0.21327189884459896</v>
      </c>
      <c r="K11" s="14"/>
    </row>
    <row r="12" spans="1:11" ht="15" hidden="1" outlineLevel="1" x14ac:dyDescent="0.25">
      <c r="A12" s="6"/>
      <c r="B12" s="6"/>
      <c r="C12" s="6"/>
      <c r="D12" s="6"/>
      <c r="E12" s="6"/>
      <c r="F12" s="6"/>
      <c r="G12" s="6"/>
      <c r="H12" s="6"/>
      <c r="I12" s="12">
        <f>MAX(I6:I11)</f>
        <v>154.46349293081062</v>
      </c>
      <c r="J12" s="13"/>
    </row>
    <row r="13" spans="1:11" ht="15" collapsed="1" x14ac:dyDescent="0.25">
      <c r="A13" s="6" t="s">
        <v>3</v>
      </c>
      <c r="B13" s="6"/>
      <c r="C13" s="15">
        <v>0.1</v>
      </c>
      <c r="D13" s="6"/>
      <c r="E13" s="6"/>
      <c r="F13" s="6"/>
      <c r="G13" s="6"/>
      <c r="H13" s="6"/>
      <c r="I13" s="6"/>
      <c r="J13" s="6"/>
    </row>
    <row r="14" spans="1:11" ht="15" x14ac:dyDescent="0.25">
      <c r="A14" s="6"/>
      <c r="B14" s="6"/>
      <c r="C14" s="6"/>
      <c r="D14" s="6"/>
      <c r="E14" s="6"/>
      <c r="F14" s="6"/>
      <c r="G14" s="6"/>
      <c r="H14" s="6"/>
      <c r="I14" s="6"/>
      <c r="J14" s="6"/>
    </row>
    <row r="19" spans="3:3" x14ac:dyDescent="0.2">
      <c r="C19" s="7">
        <f>A7</f>
        <v>1</v>
      </c>
    </row>
    <row r="20" spans="3:3" x14ac:dyDescent="0.2">
      <c r="C20" s="7">
        <f>A8</f>
        <v>2</v>
      </c>
    </row>
    <row r="21" spans="3:3" x14ac:dyDescent="0.2">
      <c r="C21" s="7">
        <f>A9</f>
        <v>3</v>
      </c>
    </row>
    <row r="22" spans="3:3" x14ac:dyDescent="0.2">
      <c r="C22" s="7">
        <f>A10</f>
        <v>4</v>
      </c>
    </row>
    <row r="23" spans="3:3" x14ac:dyDescent="0.2">
      <c r="C23" s="7">
        <f>A11</f>
        <v>5</v>
      </c>
    </row>
    <row r="24" spans="3:3" x14ac:dyDescent="0.2">
      <c r="C24" s="7" t="e">
        <f>#REF!</f>
        <v>#REF!</v>
      </c>
    </row>
    <row r="25" spans="3:3" x14ac:dyDescent="0.2">
      <c r="C25" s="7" t="e">
        <f>#REF!</f>
        <v>#REF!</v>
      </c>
    </row>
    <row r="26" spans="3:3" x14ac:dyDescent="0.2">
      <c r="C26" s="7" t="e">
        <f>#REF!</f>
        <v>#REF!</v>
      </c>
    </row>
    <row r="27" spans="3:3" x14ac:dyDescent="0.2">
      <c r="C27" s="7" t="e">
        <f>#REF!</f>
        <v>#REF!</v>
      </c>
    </row>
    <row r="28" spans="3:3" x14ac:dyDescent="0.2">
      <c r="C28" s="7" t="e">
        <f>#REF!</f>
        <v>#REF!</v>
      </c>
    </row>
  </sheetData>
  <mergeCells count="1">
    <mergeCell ref="C2:H2"/>
  </mergeCells>
  <printOptions gridLines="1"/>
  <pageMargins left="0.75" right="0.75" top="1" bottom="1" header="0.5" footer="0.5"/>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8"/>
  <sheetViews>
    <sheetView zoomScale="140" zoomScaleNormal="140" workbookViewId="0">
      <selection activeCell="M20" sqref="M20"/>
    </sheetView>
  </sheetViews>
  <sheetFormatPr baseColWidth="10" defaultColWidth="9.140625" defaultRowHeight="12.75" x14ac:dyDescent="0.2"/>
  <cols>
    <col min="1" max="1" width="19.85546875" style="7" customWidth="1"/>
    <col min="2" max="2" width="4.42578125" style="7" customWidth="1"/>
    <col min="3" max="3" width="7.140625" style="7" customWidth="1"/>
    <col min="4" max="9" width="8.140625" style="7" customWidth="1"/>
    <col min="10" max="10" width="7.7109375" style="7" customWidth="1"/>
    <col min="11" max="11" width="9.85546875" style="7" customWidth="1"/>
    <col min="12" max="12" width="17.7109375" style="7" customWidth="1"/>
    <col min="13" max="13" width="11.42578125" style="7" customWidth="1"/>
    <col min="14" max="16" width="9.140625" style="7" customWidth="1"/>
    <col min="17" max="251" width="11.42578125" style="7" customWidth="1"/>
    <col min="252" max="252" width="18.85546875" style="7" customWidth="1"/>
    <col min="253" max="253" width="2.85546875" style="7" customWidth="1"/>
    <col min="254" max="254" width="7.140625" style="7" customWidth="1"/>
    <col min="255" max="260" width="11.42578125" style="7" customWidth="1"/>
    <col min="261" max="265" width="9.140625" style="7" customWidth="1"/>
    <col min="266" max="266" width="11.42578125" style="7" customWidth="1"/>
    <col min="267" max="267" width="9.85546875" style="7" customWidth="1"/>
    <col min="268" max="268" width="17.7109375" style="7" customWidth="1"/>
    <col min="269" max="269" width="11.42578125" style="7" customWidth="1"/>
    <col min="270" max="272" width="0" style="7" hidden="1" customWidth="1"/>
    <col min="273" max="507" width="11.42578125" style="7" customWidth="1"/>
    <col min="508" max="508" width="18.85546875" style="7" customWidth="1"/>
    <col min="509" max="509" width="2.85546875" style="7" customWidth="1"/>
    <col min="510" max="510" width="7.140625" style="7" customWidth="1"/>
    <col min="511" max="516" width="11.42578125" style="7" customWidth="1"/>
    <col min="517" max="521" width="9.140625" style="7" customWidth="1"/>
    <col min="522" max="522" width="11.42578125" style="7" customWidth="1"/>
    <col min="523" max="523" width="9.85546875" style="7" customWidth="1"/>
    <col min="524" max="524" width="17.7109375" style="7" customWidth="1"/>
    <col min="525" max="525" width="11.42578125" style="7" customWidth="1"/>
    <col min="526" max="528" width="0" style="7" hidden="1" customWidth="1"/>
    <col min="529" max="763" width="11.42578125" style="7" customWidth="1"/>
    <col min="764" max="764" width="18.85546875" style="7" customWidth="1"/>
    <col min="765" max="765" width="2.85546875" style="7" customWidth="1"/>
    <col min="766" max="766" width="7.140625" style="7" customWidth="1"/>
    <col min="767" max="772" width="11.42578125" style="7" customWidth="1"/>
    <col min="773" max="777" width="9.140625" style="7" customWidth="1"/>
    <col min="778" max="778" width="11.42578125" style="7" customWidth="1"/>
    <col min="779" max="779" width="9.85546875" style="7" customWidth="1"/>
    <col min="780" max="780" width="17.7109375" style="7" customWidth="1"/>
    <col min="781" max="781" width="11.42578125" style="7" customWidth="1"/>
    <col min="782" max="784" width="0" style="7" hidden="1" customWidth="1"/>
    <col min="785" max="1019" width="11.42578125" style="7" customWidth="1"/>
    <col min="1020" max="1020" width="18.85546875" style="7" customWidth="1"/>
    <col min="1021" max="1021" width="2.85546875" style="7" customWidth="1"/>
    <col min="1022" max="1022" width="7.140625" style="7" customWidth="1"/>
    <col min="1023" max="1028" width="11.42578125" style="7" customWidth="1"/>
    <col min="1029" max="1033" width="9.140625" style="7" customWidth="1"/>
    <col min="1034" max="1034" width="11.42578125" style="7" customWidth="1"/>
    <col min="1035" max="1035" width="9.85546875" style="7" customWidth="1"/>
    <col min="1036" max="1036" width="17.7109375" style="7" customWidth="1"/>
    <col min="1037" max="1037" width="11.42578125" style="7" customWidth="1"/>
    <col min="1038" max="1040" width="0" style="7" hidden="1" customWidth="1"/>
    <col min="1041" max="1275" width="11.42578125" style="7" customWidth="1"/>
    <col min="1276" max="1276" width="18.85546875" style="7" customWidth="1"/>
    <col min="1277" max="1277" width="2.85546875" style="7" customWidth="1"/>
    <col min="1278" max="1278" width="7.140625" style="7" customWidth="1"/>
    <col min="1279" max="1284" width="11.42578125" style="7" customWidth="1"/>
    <col min="1285" max="1289" width="9.140625" style="7" customWidth="1"/>
    <col min="1290" max="1290" width="11.42578125" style="7" customWidth="1"/>
    <col min="1291" max="1291" width="9.85546875" style="7" customWidth="1"/>
    <col min="1292" max="1292" width="17.7109375" style="7" customWidth="1"/>
    <col min="1293" max="1293" width="11.42578125" style="7" customWidth="1"/>
    <col min="1294" max="1296" width="0" style="7" hidden="1" customWidth="1"/>
    <col min="1297" max="1531" width="11.42578125" style="7" customWidth="1"/>
    <col min="1532" max="1532" width="18.85546875" style="7" customWidth="1"/>
    <col min="1533" max="1533" width="2.85546875" style="7" customWidth="1"/>
    <col min="1534" max="1534" width="7.140625" style="7" customWidth="1"/>
    <col min="1535" max="1540" width="11.42578125" style="7" customWidth="1"/>
    <col min="1541" max="1545" width="9.140625" style="7" customWidth="1"/>
    <col min="1546" max="1546" width="11.42578125" style="7" customWidth="1"/>
    <col min="1547" max="1547" width="9.85546875" style="7" customWidth="1"/>
    <col min="1548" max="1548" width="17.7109375" style="7" customWidth="1"/>
    <col min="1549" max="1549" width="11.42578125" style="7" customWidth="1"/>
    <col min="1550" max="1552" width="0" style="7" hidden="1" customWidth="1"/>
    <col min="1553" max="1787" width="11.42578125" style="7" customWidth="1"/>
    <col min="1788" max="1788" width="18.85546875" style="7" customWidth="1"/>
    <col min="1789" max="1789" width="2.85546875" style="7" customWidth="1"/>
    <col min="1790" max="1790" width="7.140625" style="7" customWidth="1"/>
    <col min="1791" max="1796" width="11.42578125" style="7" customWidth="1"/>
    <col min="1797" max="1801" width="9.140625" style="7" customWidth="1"/>
    <col min="1802" max="1802" width="11.42578125" style="7" customWidth="1"/>
    <col min="1803" max="1803" width="9.85546875" style="7" customWidth="1"/>
    <col min="1804" max="1804" width="17.7109375" style="7" customWidth="1"/>
    <col min="1805" max="1805" width="11.42578125" style="7" customWidth="1"/>
    <col min="1806" max="1808" width="0" style="7" hidden="1" customWidth="1"/>
    <col min="1809" max="2043" width="11.42578125" style="7" customWidth="1"/>
    <col min="2044" max="2044" width="18.85546875" style="7" customWidth="1"/>
    <col min="2045" max="2045" width="2.85546875" style="7" customWidth="1"/>
    <col min="2046" max="2046" width="7.140625" style="7" customWidth="1"/>
    <col min="2047" max="2052" width="11.42578125" style="7" customWidth="1"/>
    <col min="2053" max="2057" width="9.140625" style="7" customWidth="1"/>
    <col min="2058" max="2058" width="11.42578125" style="7" customWidth="1"/>
    <col min="2059" max="2059" width="9.85546875" style="7" customWidth="1"/>
    <col min="2060" max="2060" width="17.7109375" style="7" customWidth="1"/>
    <col min="2061" max="2061" width="11.42578125" style="7" customWidth="1"/>
    <col min="2062" max="2064" width="0" style="7" hidden="1" customWidth="1"/>
    <col min="2065" max="2299" width="11.42578125" style="7" customWidth="1"/>
    <col min="2300" max="2300" width="18.85546875" style="7" customWidth="1"/>
    <col min="2301" max="2301" width="2.85546875" style="7" customWidth="1"/>
    <col min="2302" max="2302" width="7.140625" style="7" customWidth="1"/>
    <col min="2303" max="2308" width="11.42578125" style="7" customWidth="1"/>
    <col min="2309" max="2313" width="9.140625" style="7" customWidth="1"/>
    <col min="2314" max="2314" width="11.42578125" style="7" customWidth="1"/>
    <col min="2315" max="2315" width="9.85546875" style="7" customWidth="1"/>
    <col min="2316" max="2316" width="17.7109375" style="7" customWidth="1"/>
    <col min="2317" max="2317" width="11.42578125" style="7" customWidth="1"/>
    <col min="2318" max="2320" width="0" style="7" hidden="1" customWidth="1"/>
    <col min="2321" max="2555" width="11.42578125" style="7" customWidth="1"/>
    <col min="2556" max="2556" width="18.85546875" style="7" customWidth="1"/>
    <col min="2557" max="2557" width="2.85546875" style="7" customWidth="1"/>
    <col min="2558" max="2558" width="7.140625" style="7" customWidth="1"/>
    <col min="2559" max="2564" width="11.42578125" style="7" customWidth="1"/>
    <col min="2565" max="2569" width="9.140625" style="7" customWidth="1"/>
    <col min="2570" max="2570" width="11.42578125" style="7" customWidth="1"/>
    <col min="2571" max="2571" width="9.85546875" style="7" customWidth="1"/>
    <col min="2572" max="2572" width="17.7109375" style="7" customWidth="1"/>
    <col min="2573" max="2573" width="11.42578125" style="7" customWidth="1"/>
    <col min="2574" max="2576" width="0" style="7" hidden="1" customWidth="1"/>
    <col min="2577" max="2811" width="11.42578125" style="7" customWidth="1"/>
    <col min="2812" max="2812" width="18.85546875" style="7" customWidth="1"/>
    <col min="2813" max="2813" width="2.85546875" style="7" customWidth="1"/>
    <col min="2814" max="2814" width="7.140625" style="7" customWidth="1"/>
    <col min="2815" max="2820" width="11.42578125" style="7" customWidth="1"/>
    <col min="2821" max="2825" width="9.140625" style="7" customWidth="1"/>
    <col min="2826" max="2826" width="11.42578125" style="7" customWidth="1"/>
    <col min="2827" max="2827" width="9.85546875" style="7" customWidth="1"/>
    <col min="2828" max="2828" width="17.7109375" style="7" customWidth="1"/>
    <col min="2829" max="2829" width="11.42578125" style="7" customWidth="1"/>
    <col min="2830" max="2832" width="0" style="7" hidden="1" customWidth="1"/>
    <col min="2833" max="3067" width="11.42578125" style="7" customWidth="1"/>
    <col min="3068" max="3068" width="18.85546875" style="7" customWidth="1"/>
    <col min="3069" max="3069" width="2.85546875" style="7" customWidth="1"/>
    <col min="3070" max="3070" width="7.140625" style="7" customWidth="1"/>
    <col min="3071" max="3076" width="11.42578125" style="7" customWidth="1"/>
    <col min="3077" max="3081" width="9.140625" style="7" customWidth="1"/>
    <col min="3082" max="3082" width="11.42578125" style="7" customWidth="1"/>
    <col min="3083" max="3083" width="9.85546875" style="7" customWidth="1"/>
    <col min="3084" max="3084" width="17.7109375" style="7" customWidth="1"/>
    <col min="3085" max="3085" width="11.42578125" style="7" customWidth="1"/>
    <col min="3086" max="3088" width="0" style="7" hidden="1" customWidth="1"/>
    <col min="3089" max="3323" width="11.42578125" style="7" customWidth="1"/>
    <col min="3324" max="3324" width="18.85546875" style="7" customWidth="1"/>
    <col min="3325" max="3325" width="2.85546875" style="7" customWidth="1"/>
    <col min="3326" max="3326" width="7.140625" style="7" customWidth="1"/>
    <col min="3327" max="3332" width="11.42578125" style="7" customWidth="1"/>
    <col min="3333" max="3337" width="9.140625" style="7" customWidth="1"/>
    <col min="3338" max="3338" width="11.42578125" style="7" customWidth="1"/>
    <col min="3339" max="3339" width="9.85546875" style="7" customWidth="1"/>
    <col min="3340" max="3340" width="17.7109375" style="7" customWidth="1"/>
    <col min="3341" max="3341" width="11.42578125" style="7" customWidth="1"/>
    <col min="3342" max="3344" width="0" style="7" hidden="1" customWidth="1"/>
    <col min="3345" max="3579" width="11.42578125" style="7" customWidth="1"/>
    <col min="3580" max="3580" width="18.85546875" style="7" customWidth="1"/>
    <col min="3581" max="3581" width="2.85546875" style="7" customWidth="1"/>
    <col min="3582" max="3582" width="7.140625" style="7" customWidth="1"/>
    <col min="3583" max="3588" width="11.42578125" style="7" customWidth="1"/>
    <col min="3589" max="3593" width="9.140625" style="7" customWidth="1"/>
    <col min="3594" max="3594" width="11.42578125" style="7" customWidth="1"/>
    <col min="3595" max="3595" width="9.85546875" style="7" customWidth="1"/>
    <col min="3596" max="3596" width="17.7109375" style="7" customWidth="1"/>
    <col min="3597" max="3597" width="11.42578125" style="7" customWidth="1"/>
    <col min="3598" max="3600" width="0" style="7" hidden="1" customWidth="1"/>
    <col min="3601" max="3835" width="11.42578125" style="7" customWidth="1"/>
    <col min="3836" max="3836" width="18.85546875" style="7" customWidth="1"/>
    <col min="3837" max="3837" width="2.85546875" style="7" customWidth="1"/>
    <col min="3838" max="3838" width="7.140625" style="7" customWidth="1"/>
    <col min="3839" max="3844" width="11.42578125" style="7" customWidth="1"/>
    <col min="3845" max="3849" width="9.140625" style="7" customWidth="1"/>
    <col min="3850" max="3850" width="11.42578125" style="7" customWidth="1"/>
    <col min="3851" max="3851" width="9.85546875" style="7" customWidth="1"/>
    <col min="3852" max="3852" width="17.7109375" style="7" customWidth="1"/>
    <col min="3853" max="3853" width="11.42578125" style="7" customWidth="1"/>
    <col min="3854" max="3856" width="0" style="7" hidden="1" customWidth="1"/>
    <col min="3857" max="4091" width="11.42578125" style="7" customWidth="1"/>
    <col min="4092" max="4092" width="18.85546875" style="7" customWidth="1"/>
    <col min="4093" max="4093" width="2.85546875" style="7" customWidth="1"/>
    <col min="4094" max="4094" width="7.140625" style="7" customWidth="1"/>
    <col min="4095" max="4100" width="11.42578125" style="7" customWidth="1"/>
    <col min="4101" max="4105" width="9.140625" style="7" customWidth="1"/>
    <col min="4106" max="4106" width="11.42578125" style="7" customWidth="1"/>
    <col min="4107" max="4107" width="9.85546875" style="7" customWidth="1"/>
    <col min="4108" max="4108" width="17.7109375" style="7" customWidth="1"/>
    <col min="4109" max="4109" width="11.42578125" style="7" customWidth="1"/>
    <col min="4110" max="4112" width="0" style="7" hidden="1" customWidth="1"/>
    <col min="4113" max="4347" width="11.42578125" style="7" customWidth="1"/>
    <col min="4348" max="4348" width="18.85546875" style="7" customWidth="1"/>
    <col min="4349" max="4349" width="2.85546875" style="7" customWidth="1"/>
    <col min="4350" max="4350" width="7.140625" style="7" customWidth="1"/>
    <col min="4351" max="4356" width="11.42578125" style="7" customWidth="1"/>
    <col min="4357" max="4361" width="9.140625" style="7" customWidth="1"/>
    <col min="4362" max="4362" width="11.42578125" style="7" customWidth="1"/>
    <col min="4363" max="4363" width="9.85546875" style="7" customWidth="1"/>
    <col min="4364" max="4364" width="17.7109375" style="7" customWidth="1"/>
    <col min="4365" max="4365" width="11.42578125" style="7" customWidth="1"/>
    <col min="4366" max="4368" width="0" style="7" hidden="1" customWidth="1"/>
    <col min="4369" max="4603" width="11.42578125" style="7" customWidth="1"/>
    <col min="4604" max="4604" width="18.85546875" style="7" customWidth="1"/>
    <col min="4605" max="4605" width="2.85546875" style="7" customWidth="1"/>
    <col min="4606" max="4606" width="7.140625" style="7" customWidth="1"/>
    <col min="4607" max="4612" width="11.42578125" style="7" customWidth="1"/>
    <col min="4613" max="4617" width="9.140625" style="7" customWidth="1"/>
    <col min="4618" max="4618" width="11.42578125" style="7" customWidth="1"/>
    <col min="4619" max="4619" width="9.85546875" style="7" customWidth="1"/>
    <col min="4620" max="4620" width="17.7109375" style="7" customWidth="1"/>
    <col min="4621" max="4621" width="11.42578125" style="7" customWidth="1"/>
    <col min="4622" max="4624" width="0" style="7" hidden="1" customWidth="1"/>
    <col min="4625" max="4859" width="11.42578125" style="7" customWidth="1"/>
    <col min="4860" max="4860" width="18.85546875" style="7" customWidth="1"/>
    <col min="4861" max="4861" width="2.85546875" style="7" customWidth="1"/>
    <col min="4862" max="4862" width="7.140625" style="7" customWidth="1"/>
    <col min="4863" max="4868" width="11.42578125" style="7" customWidth="1"/>
    <col min="4869" max="4873" width="9.140625" style="7" customWidth="1"/>
    <col min="4874" max="4874" width="11.42578125" style="7" customWidth="1"/>
    <col min="4875" max="4875" width="9.85546875" style="7" customWidth="1"/>
    <col min="4876" max="4876" width="17.7109375" style="7" customWidth="1"/>
    <col min="4877" max="4877" width="11.42578125" style="7" customWidth="1"/>
    <col min="4878" max="4880" width="0" style="7" hidden="1" customWidth="1"/>
    <col min="4881" max="5115" width="11.42578125" style="7" customWidth="1"/>
    <col min="5116" max="5116" width="18.85546875" style="7" customWidth="1"/>
    <col min="5117" max="5117" width="2.85546875" style="7" customWidth="1"/>
    <col min="5118" max="5118" width="7.140625" style="7" customWidth="1"/>
    <col min="5119" max="5124" width="11.42578125" style="7" customWidth="1"/>
    <col min="5125" max="5129" width="9.140625" style="7" customWidth="1"/>
    <col min="5130" max="5130" width="11.42578125" style="7" customWidth="1"/>
    <col min="5131" max="5131" width="9.85546875" style="7" customWidth="1"/>
    <col min="5132" max="5132" width="17.7109375" style="7" customWidth="1"/>
    <col min="5133" max="5133" width="11.42578125" style="7" customWidth="1"/>
    <col min="5134" max="5136" width="0" style="7" hidden="1" customWidth="1"/>
    <col min="5137" max="5371" width="11.42578125" style="7" customWidth="1"/>
    <col min="5372" max="5372" width="18.85546875" style="7" customWidth="1"/>
    <col min="5373" max="5373" width="2.85546875" style="7" customWidth="1"/>
    <col min="5374" max="5374" width="7.140625" style="7" customWidth="1"/>
    <col min="5375" max="5380" width="11.42578125" style="7" customWidth="1"/>
    <col min="5381" max="5385" width="9.140625" style="7" customWidth="1"/>
    <col min="5386" max="5386" width="11.42578125" style="7" customWidth="1"/>
    <col min="5387" max="5387" width="9.85546875" style="7" customWidth="1"/>
    <col min="5388" max="5388" width="17.7109375" style="7" customWidth="1"/>
    <col min="5389" max="5389" width="11.42578125" style="7" customWidth="1"/>
    <col min="5390" max="5392" width="0" style="7" hidden="1" customWidth="1"/>
    <col min="5393" max="5627" width="11.42578125" style="7" customWidth="1"/>
    <col min="5628" max="5628" width="18.85546875" style="7" customWidth="1"/>
    <col min="5629" max="5629" width="2.85546875" style="7" customWidth="1"/>
    <col min="5630" max="5630" width="7.140625" style="7" customWidth="1"/>
    <col min="5631" max="5636" width="11.42578125" style="7" customWidth="1"/>
    <col min="5637" max="5641" width="9.140625" style="7" customWidth="1"/>
    <col min="5642" max="5642" width="11.42578125" style="7" customWidth="1"/>
    <col min="5643" max="5643" width="9.85546875" style="7" customWidth="1"/>
    <col min="5644" max="5644" width="17.7109375" style="7" customWidth="1"/>
    <col min="5645" max="5645" width="11.42578125" style="7" customWidth="1"/>
    <col min="5646" max="5648" width="0" style="7" hidden="1" customWidth="1"/>
    <col min="5649" max="5883" width="11.42578125" style="7" customWidth="1"/>
    <col min="5884" max="5884" width="18.85546875" style="7" customWidth="1"/>
    <col min="5885" max="5885" width="2.85546875" style="7" customWidth="1"/>
    <col min="5886" max="5886" width="7.140625" style="7" customWidth="1"/>
    <col min="5887" max="5892" width="11.42578125" style="7" customWidth="1"/>
    <col min="5893" max="5897" width="9.140625" style="7" customWidth="1"/>
    <col min="5898" max="5898" width="11.42578125" style="7" customWidth="1"/>
    <col min="5899" max="5899" width="9.85546875" style="7" customWidth="1"/>
    <col min="5900" max="5900" width="17.7109375" style="7" customWidth="1"/>
    <col min="5901" max="5901" width="11.42578125" style="7" customWidth="1"/>
    <col min="5902" max="5904" width="0" style="7" hidden="1" customWidth="1"/>
    <col min="5905" max="6139" width="11.42578125" style="7" customWidth="1"/>
    <col min="6140" max="6140" width="18.85546875" style="7" customWidth="1"/>
    <col min="6141" max="6141" width="2.85546875" style="7" customWidth="1"/>
    <col min="6142" max="6142" width="7.140625" style="7" customWidth="1"/>
    <col min="6143" max="6148" width="11.42578125" style="7" customWidth="1"/>
    <col min="6149" max="6153" width="9.140625" style="7" customWidth="1"/>
    <col min="6154" max="6154" width="11.42578125" style="7" customWidth="1"/>
    <col min="6155" max="6155" width="9.85546875" style="7" customWidth="1"/>
    <col min="6156" max="6156" width="17.7109375" style="7" customWidth="1"/>
    <col min="6157" max="6157" width="11.42578125" style="7" customWidth="1"/>
    <col min="6158" max="6160" width="0" style="7" hidden="1" customWidth="1"/>
    <col min="6161" max="6395" width="11.42578125" style="7" customWidth="1"/>
    <col min="6396" max="6396" width="18.85546875" style="7" customWidth="1"/>
    <col min="6397" max="6397" width="2.85546875" style="7" customWidth="1"/>
    <col min="6398" max="6398" width="7.140625" style="7" customWidth="1"/>
    <col min="6399" max="6404" width="11.42578125" style="7" customWidth="1"/>
    <col min="6405" max="6409" width="9.140625" style="7" customWidth="1"/>
    <col min="6410" max="6410" width="11.42578125" style="7" customWidth="1"/>
    <col min="6411" max="6411" width="9.85546875" style="7" customWidth="1"/>
    <col min="6412" max="6412" width="17.7109375" style="7" customWidth="1"/>
    <col min="6413" max="6413" width="11.42578125" style="7" customWidth="1"/>
    <col min="6414" max="6416" width="0" style="7" hidden="1" customWidth="1"/>
    <col min="6417" max="6651" width="11.42578125" style="7" customWidth="1"/>
    <col min="6652" max="6652" width="18.85546875" style="7" customWidth="1"/>
    <col min="6653" max="6653" width="2.85546875" style="7" customWidth="1"/>
    <col min="6654" max="6654" width="7.140625" style="7" customWidth="1"/>
    <col min="6655" max="6660" width="11.42578125" style="7" customWidth="1"/>
    <col min="6661" max="6665" width="9.140625" style="7" customWidth="1"/>
    <col min="6666" max="6666" width="11.42578125" style="7" customWidth="1"/>
    <col min="6667" max="6667" width="9.85546875" style="7" customWidth="1"/>
    <col min="6668" max="6668" width="17.7109375" style="7" customWidth="1"/>
    <col min="6669" max="6669" width="11.42578125" style="7" customWidth="1"/>
    <col min="6670" max="6672" width="0" style="7" hidden="1" customWidth="1"/>
    <col min="6673" max="6907" width="11.42578125" style="7" customWidth="1"/>
    <col min="6908" max="6908" width="18.85546875" style="7" customWidth="1"/>
    <col min="6909" max="6909" width="2.85546875" style="7" customWidth="1"/>
    <col min="6910" max="6910" width="7.140625" style="7" customWidth="1"/>
    <col min="6911" max="6916" width="11.42578125" style="7" customWidth="1"/>
    <col min="6917" max="6921" width="9.140625" style="7" customWidth="1"/>
    <col min="6922" max="6922" width="11.42578125" style="7" customWidth="1"/>
    <col min="6923" max="6923" width="9.85546875" style="7" customWidth="1"/>
    <col min="6924" max="6924" width="17.7109375" style="7" customWidth="1"/>
    <col min="6925" max="6925" width="11.42578125" style="7" customWidth="1"/>
    <col min="6926" max="6928" width="0" style="7" hidden="1" customWidth="1"/>
    <col min="6929" max="7163" width="11.42578125" style="7" customWidth="1"/>
    <col min="7164" max="7164" width="18.85546875" style="7" customWidth="1"/>
    <col min="7165" max="7165" width="2.85546875" style="7" customWidth="1"/>
    <col min="7166" max="7166" width="7.140625" style="7" customWidth="1"/>
    <col min="7167" max="7172" width="11.42578125" style="7" customWidth="1"/>
    <col min="7173" max="7177" width="9.140625" style="7" customWidth="1"/>
    <col min="7178" max="7178" width="11.42578125" style="7" customWidth="1"/>
    <col min="7179" max="7179" width="9.85546875" style="7" customWidth="1"/>
    <col min="7180" max="7180" width="17.7109375" style="7" customWidth="1"/>
    <col min="7181" max="7181" width="11.42578125" style="7" customWidth="1"/>
    <col min="7182" max="7184" width="0" style="7" hidden="1" customWidth="1"/>
    <col min="7185" max="7419" width="11.42578125" style="7" customWidth="1"/>
    <col min="7420" max="7420" width="18.85546875" style="7" customWidth="1"/>
    <col min="7421" max="7421" width="2.85546875" style="7" customWidth="1"/>
    <col min="7422" max="7422" width="7.140625" style="7" customWidth="1"/>
    <col min="7423" max="7428" width="11.42578125" style="7" customWidth="1"/>
    <col min="7429" max="7433" width="9.140625" style="7" customWidth="1"/>
    <col min="7434" max="7434" width="11.42578125" style="7" customWidth="1"/>
    <col min="7435" max="7435" width="9.85546875" style="7" customWidth="1"/>
    <col min="7436" max="7436" width="17.7109375" style="7" customWidth="1"/>
    <col min="7437" max="7437" width="11.42578125" style="7" customWidth="1"/>
    <col min="7438" max="7440" width="0" style="7" hidden="1" customWidth="1"/>
    <col min="7441" max="7675" width="11.42578125" style="7" customWidth="1"/>
    <col min="7676" max="7676" width="18.85546875" style="7" customWidth="1"/>
    <col min="7677" max="7677" width="2.85546875" style="7" customWidth="1"/>
    <col min="7678" max="7678" width="7.140625" style="7" customWidth="1"/>
    <col min="7679" max="7684" width="11.42578125" style="7" customWidth="1"/>
    <col min="7685" max="7689" width="9.140625" style="7" customWidth="1"/>
    <col min="7690" max="7690" width="11.42578125" style="7" customWidth="1"/>
    <col min="7691" max="7691" width="9.85546875" style="7" customWidth="1"/>
    <col min="7692" max="7692" width="17.7109375" style="7" customWidth="1"/>
    <col min="7693" max="7693" width="11.42578125" style="7" customWidth="1"/>
    <col min="7694" max="7696" width="0" style="7" hidden="1" customWidth="1"/>
    <col min="7697" max="7931" width="11.42578125" style="7" customWidth="1"/>
    <col min="7932" max="7932" width="18.85546875" style="7" customWidth="1"/>
    <col min="7933" max="7933" width="2.85546875" style="7" customWidth="1"/>
    <col min="7934" max="7934" width="7.140625" style="7" customWidth="1"/>
    <col min="7935" max="7940" width="11.42578125" style="7" customWidth="1"/>
    <col min="7941" max="7945" width="9.140625" style="7" customWidth="1"/>
    <col min="7946" max="7946" width="11.42578125" style="7" customWidth="1"/>
    <col min="7947" max="7947" width="9.85546875" style="7" customWidth="1"/>
    <col min="7948" max="7948" width="17.7109375" style="7" customWidth="1"/>
    <col min="7949" max="7949" width="11.42578125" style="7" customWidth="1"/>
    <col min="7950" max="7952" width="0" style="7" hidden="1" customWidth="1"/>
    <col min="7953" max="8187" width="11.42578125" style="7" customWidth="1"/>
    <col min="8188" max="8188" width="18.85546875" style="7" customWidth="1"/>
    <col min="8189" max="8189" width="2.85546875" style="7" customWidth="1"/>
    <col min="8190" max="8190" width="7.140625" style="7" customWidth="1"/>
    <col min="8191" max="8196" width="11.42578125" style="7" customWidth="1"/>
    <col min="8197" max="8201" width="9.140625" style="7" customWidth="1"/>
    <col min="8202" max="8202" width="11.42578125" style="7" customWidth="1"/>
    <col min="8203" max="8203" width="9.85546875" style="7" customWidth="1"/>
    <col min="8204" max="8204" width="17.7109375" style="7" customWidth="1"/>
    <col min="8205" max="8205" width="11.42578125" style="7" customWidth="1"/>
    <col min="8206" max="8208" width="0" style="7" hidden="1" customWidth="1"/>
    <col min="8209" max="8443" width="11.42578125" style="7" customWidth="1"/>
    <col min="8444" max="8444" width="18.85546875" style="7" customWidth="1"/>
    <col min="8445" max="8445" width="2.85546875" style="7" customWidth="1"/>
    <col min="8446" max="8446" width="7.140625" style="7" customWidth="1"/>
    <col min="8447" max="8452" width="11.42578125" style="7" customWidth="1"/>
    <col min="8453" max="8457" width="9.140625" style="7" customWidth="1"/>
    <col min="8458" max="8458" width="11.42578125" style="7" customWidth="1"/>
    <col min="8459" max="8459" width="9.85546875" style="7" customWidth="1"/>
    <col min="8460" max="8460" width="17.7109375" style="7" customWidth="1"/>
    <col min="8461" max="8461" width="11.42578125" style="7" customWidth="1"/>
    <col min="8462" max="8464" width="0" style="7" hidden="1" customWidth="1"/>
    <col min="8465" max="8699" width="11.42578125" style="7" customWidth="1"/>
    <col min="8700" max="8700" width="18.85546875" style="7" customWidth="1"/>
    <col min="8701" max="8701" width="2.85546875" style="7" customWidth="1"/>
    <col min="8702" max="8702" width="7.140625" style="7" customWidth="1"/>
    <col min="8703" max="8708" width="11.42578125" style="7" customWidth="1"/>
    <col min="8709" max="8713" width="9.140625" style="7" customWidth="1"/>
    <col min="8714" max="8714" width="11.42578125" style="7" customWidth="1"/>
    <col min="8715" max="8715" width="9.85546875" style="7" customWidth="1"/>
    <col min="8716" max="8716" width="17.7109375" style="7" customWidth="1"/>
    <col min="8717" max="8717" width="11.42578125" style="7" customWidth="1"/>
    <col min="8718" max="8720" width="0" style="7" hidden="1" customWidth="1"/>
    <col min="8721" max="8955" width="11.42578125" style="7" customWidth="1"/>
    <col min="8956" max="8956" width="18.85546875" style="7" customWidth="1"/>
    <col min="8957" max="8957" width="2.85546875" style="7" customWidth="1"/>
    <col min="8958" max="8958" width="7.140625" style="7" customWidth="1"/>
    <col min="8959" max="8964" width="11.42578125" style="7" customWidth="1"/>
    <col min="8965" max="8969" width="9.140625" style="7" customWidth="1"/>
    <col min="8970" max="8970" width="11.42578125" style="7" customWidth="1"/>
    <col min="8971" max="8971" width="9.85546875" style="7" customWidth="1"/>
    <col min="8972" max="8972" width="17.7109375" style="7" customWidth="1"/>
    <col min="8973" max="8973" width="11.42578125" style="7" customWidth="1"/>
    <col min="8974" max="8976" width="0" style="7" hidden="1" customWidth="1"/>
    <col min="8977" max="9211" width="11.42578125" style="7" customWidth="1"/>
    <col min="9212" max="9212" width="18.85546875" style="7" customWidth="1"/>
    <col min="9213" max="9213" width="2.85546875" style="7" customWidth="1"/>
    <col min="9214" max="9214" width="7.140625" style="7" customWidth="1"/>
    <col min="9215" max="9220" width="11.42578125" style="7" customWidth="1"/>
    <col min="9221" max="9225" width="9.140625" style="7" customWidth="1"/>
    <col min="9226" max="9226" width="11.42578125" style="7" customWidth="1"/>
    <col min="9227" max="9227" width="9.85546875" style="7" customWidth="1"/>
    <col min="9228" max="9228" width="17.7109375" style="7" customWidth="1"/>
    <col min="9229" max="9229" width="11.42578125" style="7" customWidth="1"/>
    <col min="9230" max="9232" width="0" style="7" hidden="1" customWidth="1"/>
    <col min="9233" max="9467" width="11.42578125" style="7" customWidth="1"/>
    <col min="9468" max="9468" width="18.85546875" style="7" customWidth="1"/>
    <col min="9469" max="9469" width="2.85546875" style="7" customWidth="1"/>
    <col min="9470" max="9470" width="7.140625" style="7" customWidth="1"/>
    <col min="9471" max="9476" width="11.42578125" style="7" customWidth="1"/>
    <col min="9477" max="9481" width="9.140625" style="7" customWidth="1"/>
    <col min="9482" max="9482" width="11.42578125" style="7" customWidth="1"/>
    <col min="9483" max="9483" width="9.85546875" style="7" customWidth="1"/>
    <col min="9484" max="9484" width="17.7109375" style="7" customWidth="1"/>
    <col min="9485" max="9485" width="11.42578125" style="7" customWidth="1"/>
    <col min="9486" max="9488" width="0" style="7" hidden="1" customWidth="1"/>
    <col min="9489" max="9723" width="11.42578125" style="7" customWidth="1"/>
    <col min="9724" max="9724" width="18.85546875" style="7" customWidth="1"/>
    <col min="9725" max="9725" width="2.85546875" style="7" customWidth="1"/>
    <col min="9726" max="9726" width="7.140625" style="7" customWidth="1"/>
    <col min="9727" max="9732" width="11.42578125" style="7" customWidth="1"/>
    <col min="9733" max="9737" width="9.140625" style="7" customWidth="1"/>
    <col min="9738" max="9738" width="11.42578125" style="7" customWidth="1"/>
    <col min="9739" max="9739" width="9.85546875" style="7" customWidth="1"/>
    <col min="9740" max="9740" width="17.7109375" style="7" customWidth="1"/>
    <col min="9741" max="9741" width="11.42578125" style="7" customWidth="1"/>
    <col min="9742" max="9744" width="0" style="7" hidden="1" customWidth="1"/>
    <col min="9745" max="9979" width="11.42578125" style="7" customWidth="1"/>
    <col min="9980" max="9980" width="18.85546875" style="7" customWidth="1"/>
    <col min="9981" max="9981" width="2.85546875" style="7" customWidth="1"/>
    <col min="9982" max="9982" width="7.140625" style="7" customWidth="1"/>
    <col min="9983" max="9988" width="11.42578125" style="7" customWidth="1"/>
    <col min="9989" max="9993" width="9.140625" style="7" customWidth="1"/>
    <col min="9994" max="9994" width="11.42578125" style="7" customWidth="1"/>
    <col min="9995" max="9995" width="9.85546875" style="7" customWidth="1"/>
    <col min="9996" max="9996" width="17.7109375" style="7" customWidth="1"/>
    <col min="9997" max="9997" width="11.42578125" style="7" customWidth="1"/>
    <col min="9998" max="10000" width="0" style="7" hidden="1" customWidth="1"/>
    <col min="10001" max="10235" width="11.42578125" style="7" customWidth="1"/>
    <col min="10236" max="10236" width="18.85546875" style="7" customWidth="1"/>
    <col min="10237" max="10237" width="2.85546875" style="7" customWidth="1"/>
    <col min="10238" max="10238" width="7.140625" style="7" customWidth="1"/>
    <col min="10239" max="10244" width="11.42578125" style="7" customWidth="1"/>
    <col min="10245" max="10249" width="9.140625" style="7" customWidth="1"/>
    <col min="10250" max="10250" width="11.42578125" style="7" customWidth="1"/>
    <col min="10251" max="10251" width="9.85546875" style="7" customWidth="1"/>
    <col min="10252" max="10252" width="17.7109375" style="7" customWidth="1"/>
    <col min="10253" max="10253" width="11.42578125" style="7" customWidth="1"/>
    <col min="10254" max="10256" width="0" style="7" hidden="1" customWidth="1"/>
    <col min="10257" max="10491" width="11.42578125" style="7" customWidth="1"/>
    <col min="10492" max="10492" width="18.85546875" style="7" customWidth="1"/>
    <col min="10493" max="10493" width="2.85546875" style="7" customWidth="1"/>
    <col min="10494" max="10494" width="7.140625" style="7" customWidth="1"/>
    <col min="10495" max="10500" width="11.42578125" style="7" customWidth="1"/>
    <col min="10501" max="10505" width="9.140625" style="7" customWidth="1"/>
    <col min="10506" max="10506" width="11.42578125" style="7" customWidth="1"/>
    <col min="10507" max="10507" width="9.85546875" style="7" customWidth="1"/>
    <col min="10508" max="10508" width="17.7109375" style="7" customWidth="1"/>
    <col min="10509" max="10509" width="11.42578125" style="7" customWidth="1"/>
    <col min="10510" max="10512" width="0" style="7" hidden="1" customWidth="1"/>
    <col min="10513" max="10747" width="11.42578125" style="7" customWidth="1"/>
    <col min="10748" max="10748" width="18.85546875" style="7" customWidth="1"/>
    <col min="10749" max="10749" width="2.85546875" style="7" customWidth="1"/>
    <col min="10750" max="10750" width="7.140625" style="7" customWidth="1"/>
    <col min="10751" max="10756" width="11.42578125" style="7" customWidth="1"/>
    <col min="10757" max="10761" width="9.140625" style="7" customWidth="1"/>
    <col min="10762" max="10762" width="11.42578125" style="7" customWidth="1"/>
    <col min="10763" max="10763" width="9.85546875" style="7" customWidth="1"/>
    <col min="10764" max="10764" width="17.7109375" style="7" customWidth="1"/>
    <col min="10765" max="10765" width="11.42578125" style="7" customWidth="1"/>
    <col min="10766" max="10768" width="0" style="7" hidden="1" customWidth="1"/>
    <col min="10769" max="11003" width="11.42578125" style="7" customWidth="1"/>
    <col min="11004" max="11004" width="18.85546875" style="7" customWidth="1"/>
    <col min="11005" max="11005" width="2.85546875" style="7" customWidth="1"/>
    <col min="11006" max="11006" width="7.140625" style="7" customWidth="1"/>
    <col min="11007" max="11012" width="11.42578125" style="7" customWidth="1"/>
    <col min="11013" max="11017" width="9.140625" style="7" customWidth="1"/>
    <col min="11018" max="11018" width="11.42578125" style="7" customWidth="1"/>
    <col min="11019" max="11019" width="9.85546875" style="7" customWidth="1"/>
    <col min="11020" max="11020" width="17.7109375" style="7" customWidth="1"/>
    <col min="11021" max="11021" width="11.42578125" style="7" customWidth="1"/>
    <col min="11022" max="11024" width="0" style="7" hidden="1" customWidth="1"/>
    <col min="11025" max="11259" width="11.42578125" style="7" customWidth="1"/>
    <col min="11260" max="11260" width="18.85546875" style="7" customWidth="1"/>
    <col min="11261" max="11261" width="2.85546875" style="7" customWidth="1"/>
    <col min="11262" max="11262" width="7.140625" style="7" customWidth="1"/>
    <col min="11263" max="11268" width="11.42578125" style="7" customWidth="1"/>
    <col min="11269" max="11273" width="9.140625" style="7" customWidth="1"/>
    <col min="11274" max="11274" width="11.42578125" style="7" customWidth="1"/>
    <col min="11275" max="11275" width="9.85546875" style="7" customWidth="1"/>
    <col min="11276" max="11276" width="17.7109375" style="7" customWidth="1"/>
    <col min="11277" max="11277" width="11.42578125" style="7" customWidth="1"/>
    <col min="11278" max="11280" width="0" style="7" hidden="1" customWidth="1"/>
    <col min="11281" max="11515" width="11.42578125" style="7" customWidth="1"/>
    <col min="11516" max="11516" width="18.85546875" style="7" customWidth="1"/>
    <col min="11517" max="11517" width="2.85546875" style="7" customWidth="1"/>
    <col min="11518" max="11518" width="7.140625" style="7" customWidth="1"/>
    <col min="11519" max="11524" width="11.42578125" style="7" customWidth="1"/>
    <col min="11525" max="11529" width="9.140625" style="7" customWidth="1"/>
    <col min="11530" max="11530" width="11.42578125" style="7" customWidth="1"/>
    <col min="11531" max="11531" width="9.85546875" style="7" customWidth="1"/>
    <col min="11532" max="11532" width="17.7109375" style="7" customWidth="1"/>
    <col min="11533" max="11533" width="11.42578125" style="7" customWidth="1"/>
    <col min="11534" max="11536" width="0" style="7" hidden="1" customWidth="1"/>
    <col min="11537" max="11771" width="11.42578125" style="7" customWidth="1"/>
    <col min="11772" max="11772" width="18.85546875" style="7" customWidth="1"/>
    <col min="11773" max="11773" width="2.85546875" style="7" customWidth="1"/>
    <col min="11774" max="11774" width="7.140625" style="7" customWidth="1"/>
    <col min="11775" max="11780" width="11.42578125" style="7" customWidth="1"/>
    <col min="11781" max="11785" width="9.140625" style="7" customWidth="1"/>
    <col min="11786" max="11786" width="11.42578125" style="7" customWidth="1"/>
    <col min="11787" max="11787" width="9.85546875" style="7" customWidth="1"/>
    <col min="11788" max="11788" width="17.7109375" style="7" customWidth="1"/>
    <col min="11789" max="11789" width="11.42578125" style="7" customWidth="1"/>
    <col min="11790" max="11792" width="0" style="7" hidden="1" customWidth="1"/>
    <col min="11793" max="12027" width="11.42578125" style="7" customWidth="1"/>
    <col min="12028" max="12028" width="18.85546875" style="7" customWidth="1"/>
    <col min="12029" max="12029" width="2.85546875" style="7" customWidth="1"/>
    <col min="12030" max="12030" width="7.140625" style="7" customWidth="1"/>
    <col min="12031" max="12036" width="11.42578125" style="7" customWidth="1"/>
    <col min="12037" max="12041" width="9.140625" style="7" customWidth="1"/>
    <col min="12042" max="12042" width="11.42578125" style="7" customWidth="1"/>
    <col min="12043" max="12043" width="9.85546875" style="7" customWidth="1"/>
    <col min="12044" max="12044" width="17.7109375" style="7" customWidth="1"/>
    <col min="12045" max="12045" width="11.42578125" style="7" customWidth="1"/>
    <col min="12046" max="12048" width="0" style="7" hidden="1" customWidth="1"/>
    <col min="12049" max="12283" width="11.42578125" style="7" customWidth="1"/>
    <col min="12284" max="12284" width="18.85546875" style="7" customWidth="1"/>
    <col min="12285" max="12285" width="2.85546875" style="7" customWidth="1"/>
    <col min="12286" max="12286" width="7.140625" style="7" customWidth="1"/>
    <col min="12287" max="12292" width="11.42578125" style="7" customWidth="1"/>
    <col min="12293" max="12297" width="9.140625" style="7" customWidth="1"/>
    <col min="12298" max="12298" width="11.42578125" style="7" customWidth="1"/>
    <col min="12299" max="12299" width="9.85546875" style="7" customWidth="1"/>
    <col min="12300" max="12300" width="17.7109375" style="7" customWidth="1"/>
    <col min="12301" max="12301" width="11.42578125" style="7" customWidth="1"/>
    <col min="12302" max="12304" width="0" style="7" hidden="1" customWidth="1"/>
    <col min="12305" max="12539" width="11.42578125" style="7" customWidth="1"/>
    <col min="12540" max="12540" width="18.85546875" style="7" customWidth="1"/>
    <col min="12541" max="12541" width="2.85546875" style="7" customWidth="1"/>
    <col min="12542" max="12542" width="7.140625" style="7" customWidth="1"/>
    <col min="12543" max="12548" width="11.42578125" style="7" customWidth="1"/>
    <col min="12549" max="12553" width="9.140625" style="7" customWidth="1"/>
    <col min="12554" max="12554" width="11.42578125" style="7" customWidth="1"/>
    <col min="12555" max="12555" width="9.85546875" style="7" customWidth="1"/>
    <col min="12556" max="12556" width="17.7109375" style="7" customWidth="1"/>
    <col min="12557" max="12557" width="11.42578125" style="7" customWidth="1"/>
    <col min="12558" max="12560" width="0" style="7" hidden="1" customWidth="1"/>
    <col min="12561" max="12795" width="11.42578125" style="7" customWidth="1"/>
    <col min="12796" max="12796" width="18.85546875" style="7" customWidth="1"/>
    <col min="12797" max="12797" width="2.85546875" style="7" customWidth="1"/>
    <col min="12798" max="12798" width="7.140625" style="7" customWidth="1"/>
    <col min="12799" max="12804" width="11.42578125" style="7" customWidth="1"/>
    <col min="12805" max="12809" width="9.140625" style="7" customWidth="1"/>
    <col min="12810" max="12810" width="11.42578125" style="7" customWidth="1"/>
    <col min="12811" max="12811" width="9.85546875" style="7" customWidth="1"/>
    <col min="12812" max="12812" width="17.7109375" style="7" customWidth="1"/>
    <col min="12813" max="12813" width="11.42578125" style="7" customWidth="1"/>
    <col min="12814" max="12816" width="0" style="7" hidden="1" customWidth="1"/>
    <col min="12817" max="13051" width="11.42578125" style="7" customWidth="1"/>
    <col min="13052" max="13052" width="18.85546875" style="7" customWidth="1"/>
    <col min="13053" max="13053" width="2.85546875" style="7" customWidth="1"/>
    <col min="13054" max="13054" width="7.140625" style="7" customWidth="1"/>
    <col min="13055" max="13060" width="11.42578125" style="7" customWidth="1"/>
    <col min="13061" max="13065" width="9.140625" style="7" customWidth="1"/>
    <col min="13066" max="13066" width="11.42578125" style="7" customWidth="1"/>
    <col min="13067" max="13067" width="9.85546875" style="7" customWidth="1"/>
    <col min="13068" max="13068" width="17.7109375" style="7" customWidth="1"/>
    <col min="13069" max="13069" width="11.42578125" style="7" customWidth="1"/>
    <col min="13070" max="13072" width="0" style="7" hidden="1" customWidth="1"/>
    <col min="13073" max="13307" width="11.42578125" style="7" customWidth="1"/>
    <col min="13308" max="13308" width="18.85546875" style="7" customWidth="1"/>
    <col min="13309" max="13309" width="2.85546875" style="7" customWidth="1"/>
    <col min="13310" max="13310" width="7.140625" style="7" customWidth="1"/>
    <col min="13311" max="13316" width="11.42578125" style="7" customWidth="1"/>
    <col min="13317" max="13321" width="9.140625" style="7" customWidth="1"/>
    <col min="13322" max="13322" width="11.42578125" style="7" customWidth="1"/>
    <col min="13323" max="13323" width="9.85546875" style="7" customWidth="1"/>
    <col min="13324" max="13324" width="17.7109375" style="7" customWidth="1"/>
    <col min="13325" max="13325" width="11.42578125" style="7" customWidth="1"/>
    <col min="13326" max="13328" width="0" style="7" hidden="1" customWidth="1"/>
    <col min="13329" max="13563" width="11.42578125" style="7" customWidth="1"/>
    <col min="13564" max="13564" width="18.85546875" style="7" customWidth="1"/>
    <col min="13565" max="13565" width="2.85546875" style="7" customWidth="1"/>
    <col min="13566" max="13566" width="7.140625" style="7" customWidth="1"/>
    <col min="13567" max="13572" width="11.42578125" style="7" customWidth="1"/>
    <col min="13573" max="13577" width="9.140625" style="7" customWidth="1"/>
    <col min="13578" max="13578" width="11.42578125" style="7" customWidth="1"/>
    <col min="13579" max="13579" width="9.85546875" style="7" customWidth="1"/>
    <col min="13580" max="13580" width="17.7109375" style="7" customWidth="1"/>
    <col min="13581" max="13581" width="11.42578125" style="7" customWidth="1"/>
    <col min="13582" max="13584" width="0" style="7" hidden="1" customWidth="1"/>
    <col min="13585" max="13819" width="11.42578125" style="7" customWidth="1"/>
    <col min="13820" max="13820" width="18.85546875" style="7" customWidth="1"/>
    <col min="13821" max="13821" width="2.85546875" style="7" customWidth="1"/>
    <col min="13822" max="13822" width="7.140625" style="7" customWidth="1"/>
    <col min="13823" max="13828" width="11.42578125" style="7" customWidth="1"/>
    <col min="13829" max="13833" width="9.140625" style="7" customWidth="1"/>
    <col min="13834" max="13834" width="11.42578125" style="7" customWidth="1"/>
    <col min="13835" max="13835" width="9.85546875" style="7" customWidth="1"/>
    <col min="13836" max="13836" width="17.7109375" style="7" customWidth="1"/>
    <col min="13837" max="13837" width="11.42578125" style="7" customWidth="1"/>
    <col min="13838" max="13840" width="0" style="7" hidden="1" customWidth="1"/>
    <col min="13841" max="14075" width="11.42578125" style="7" customWidth="1"/>
    <col min="14076" max="14076" width="18.85546875" style="7" customWidth="1"/>
    <col min="14077" max="14077" width="2.85546875" style="7" customWidth="1"/>
    <col min="14078" max="14078" width="7.140625" style="7" customWidth="1"/>
    <col min="14079" max="14084" width="11.42578125" style="7" customWidth="1"/>
    <col min="14085" max="14089" width="9.140625" style="7" customWidth="1"/>
    <col min="14090" max="14090" width="11.42578125" style="7" customWidth="1"/>
    <col min="14091" max="14091" width="9.85546875" style="7" customWidth="1"/>
    <col min="14092" max="14092" width="17.7109375" style="7" customWidth="1"/>
    <col min="14093" max="14093" width="11.42578125" style="7" customWidth="1"/>
    <col min="14094" max="14096" width="0" style="7" hidden="1" customWidth="1"/>
    <col min="14097" max="14331" width="11.42578125" style="7" customWidth="1"/>
    <col min="14332" max="14332" width="18.85546875" style="7" customWidth="1"/>
    <col min="14333" max="14333" width="2.85546875" style="7" customWidth="1"/>
    <col min="14334" max="14334" width="7.140625" style="7" customWidth="1"/>
    <col min="14335" max="14340" width="11.42578125" style="7" customWidth="1"/>
    <col min="14341" max="14345" width="9.140625" style="7" customWidth="1"/>
    <col min="14346" max="14346" width="11.42578125" style="7" customWidth="1"/>
    <col min="14347" max="14347" width="9.85546875" style="7" customWidth="1"/>
    <col min="14348" max="14348" width="17.7109375" style="7" customWidth="1"/>
    <col min="14349" max="14349" width="11.42578125" style="7" customWidth="1"/>
    <col min="14350" max="14352" width="0" style="7" hidden="1" customWidth="1"/>
    <col min="14353" max="14587" width="11.42578125" style="7" customWidth="1"/>
    <col min="14588" max="14588" width="18.85546875" style="7" customWidth="1"/>
    <col min="14589" max="14589" width="2.85546875" style="7" customWidth="1"/>
    <col min="14590" max="14590" width="7.140625" style="7" customWidth="1"/>
    <col min="14591" max="14596" width="11.42578125" style="7" customWidth="1"/>
    <col min="14597" max="14601" width="9.140625" style="7" customWidth="1"/>
    <col min="14602" max="14602" width="11.42578125" style="7" customWidth="1"/>
    <col min="14603" max="14603" width="9.85546875" style="7" customWidth="1"/>
    <col min="14604" max="14604" width="17.7109375" style="7" customWidth="1"/>
    <col min="14605" max="14605" width="11.42578125" style="7" customWidth="1"/>
    <col min="14606" max="14608" width="0" style="7" hidden="1" customWidth="1"/>
    <col min="14609" max="14843" width="11.42578125" style="7" customWidth="1"/>
    <col min="14844" max="14844" width="18.85546875" style="7" customWidth="1"/>
    <col min="14845" max="14845" width="2.85546875" style="7" customWidth="1"/>
    <col min="14846" max="14846" width="7.140625" style="7" customWidth="1"/>
    <col min="14847" max="14852" width="11.42578125" style="7" customWidth="1"/>
    <col min="14853" max="14857" width="9.140625" style="7" customWidth="1"/>
    <col min="14858" max="14858" width="11.42578125" style="7" customWidth="1"/>
    <col min="14859" max="14859" width="9.85546875" style="7" customWidth="1"/>
    <col min="14860" max="14860" width="17.7109375" style="7" customWidth="1"/>
    <col min="14861" max="14861" width="11.42578125" style="7" customWidth="1"/>
    <col min="14862" max="14864" width="0" style="7" hidden="1" customWidth="1"/>
    <col min="14865" max="15099" width="11.42578125" style="7" customWidth="1"/>
    <col min="15100" max="15100" width="18.85546875" style="7" customWidth="1"/>
    <col min="15101" max="15101" width="2.85546875" style="7" customWidth="1"/>
    <col min="15102" max="15102" width="7.140625" style="7" customWidth="1"/>
    <col min="15103" max="15108" width="11.42578125" style="7" customWidth="1"/>
    <col min="15109" max="15113" width="9.140625" style="7" customWidth="1"/>
    <col min="15114" max="15114" width="11.42578125" style="7" customWidth="1"/>
    <col min="15115" max="15115" width="9.85546875" style="7" customWidth="1"/>
    <col min="15116" max="15116" width="17.7109375" style="7" customWidth="1"/>
    <col min="15117" max="15117" width="11.42578125" style="7" customWidth="1"/>
    <col min="15118" max="15120" width="0" style="7" hidden="1" customWidth="1"/>
    <col min="15121" max="15355" width="11.42578125" style="7" customWidth="1"/>
    <col min="15356" max="15356" width="18.85546875" style="7" customWidth="1"/>
    <col min="15357" max="15357" width="2.85546875" style="7" customWidth="1"/>
    <col min="15358" max="15358" width="7.140625" style="7" customWidth="1"/>
    <col min="15359" max="15364" width="11.42578125" style="7" customWidth="1"/>
    <col min="15365" max="15369" width="9.140625" style="7" customWidth="1"/>
    <col min="15370" max="15370" width="11.42578125" style="7" customWidth="1"/>
    <col min="15371" max="15371" width="9.85546875" style="7" customWidth="1"/>
    <col min="15372" max="15372" width="17.7109375" style="7" customWidth="1"/>
    <col min="15373" max="15373" width="11.42578125" style="7" customWidth="1"/>
    <col min="15374" max="15376" width="0" style="7" hidden="1" customWidth="1"/>
    <col min="15377" max="15611" width="11.42578125" style="7" customWidth="1"/>
    <col min="15612" max="15612" width="18.85546875" style="7" customWidth="1"/>
    <col min="15613" max="15613" width="2.85546875" style="7" customWidth="1"/>
    <col min="15614" max="15614" width="7.140625" style="7" customWidth="1"/>
    <col min="15615" max="15620" width="11.42578125" style="7" customWidth="1"/>
    <col min="15621" max="15625" width="9.140625" style="7" customWidth="1"/>
    <col min="15626" max="15626" width="11.42578125" style="7" customWidth="1"/>
    <col min="15627" max="15627" width="9.85546875" style="7" customWidth="1"/>
    <col min="15628" max="15628" width="17.7109375" style="7" customWidth="1"/>
    <col min="15629" max="15629" width="11.42578125" style="7" customWidth="1"/>
    <col min="15630" max="15632" width="0" style="7" hidden="1" customWidth="1"/>
    <col min="15633" max="15867" width="11.42578125" style="7" customWidth="1"/>
    <col min="15868" max="15868" width="18.85546875" style="7" customWidth="1"/>
    <col min="15869" max="15869" width="2.85546875" style="7" customWidth="1"/>
    <col min="15870" max="15870" width="7.140625" style="7" customWidth="1"/>
    <col min="15871" max="15876" width="11.42578125" style="7" customWidth="1"/>
    <col min="15877" max="15881" width="9.140625" style="7" customWidth="1"/>
    <col min="15882" max="15882" width="11.42578125" style="7" customWidth="1"/>
    <col min="15883" max="15883" width="9.85546875" style="7" customWidth="1"/>
    <col min="15884" max="15884" width="17.7109375" style="7" customWidth="1"/>
    <col min="15885" max="15885" width="11.42578125" style="7" customWidth="1"/>
    <col min="15886" max="15888" width="0" style="7" hidden="1" customWidth="1"/>
    <col min="15889" max="16123" width="11.42578125" style="7" customWidth="1"/>
    <col min="16124" max="16124" width="18.85546875" style="7" customWidth="1"/>
    <col min="16125" max="16125" width="2.85546875" style="7" customWidth="1"/>
    <col min="16126" max="16126" width="7.140625" style="7" customWidth="1"/>
    <col min="16127" max="16132" width="11.42578125" style="7" customWidth="1"/>
    <col min="16133" max="16137" width="9.140625" style="7" customWidth="1"/>
    <col min="16138" max="16138" width="11.42578125" style="7" customWidth="1"/>
    <col min="16139" max="16139" width="9.85546875" style="7" customWidth="1"/>
    <col min="16140" max="16140" width="17.7109375" style="7" customWidth="1"/>
    <col min="16141" max="16141" width="11.42578125" style="7" customWidth="1"/>
    <col min="16142" max="16144" width="0" style="7" hidden="1" customWidth="1"/>
    <col min="16145" max="16384" width="11.42578125" style="7" customWidth="1"/>
  </cols>
  <sheetData>
    <row r="1" spans="1:14" ht="13.5" customHeight="1" x14ac:dyDescent="0.25">
      <c r="A1" s="10" t="s">
        <v>0</v>
      </c>
      <c r="B1" s="6"/>
      <c r="C1" s="6"/>
      <c r="D1" s="6"/>
      <c r="E1" s="6"/>
      <c r="F1" s="6"/>
      <c r="G1" s="6"/>
      <c r="H1" s="6"/>
      <c r="I1" s="6"/>
      <c r="J1" s="6"/>
      <c r="K1" s="6"/>
      <c r="L1" s="6"/>
      <c r="M1" s="6"/>
    </row>
    <row r="2" spans="1:14" ht="15" x14ac:dyDescent="0.25">
      <c r="A2" s="6"/>
      <c r="B2" s="6"/>
      <c r="C2" s="6"/>
      <c r="D2" s="74" t="s">
        <v>1</v>
      </c>
      <c r="E2" s="74"/>
      <c r="F2" s="74"/>
      <c r="G2" s="74"/>
      <c r="H2" s="74"/>
      <c r="I2" s="74"/>
      <c r="J2" s="6"/>
      <c r="K2" s="6"/>
      <c r="L2" s="6"/>
      <c r="M2" s="6"/>
    </row>
    <row r="3" spans="1:14" ht="15" x14ac:dyDescent="0.25">
      <c r="A3" s="8"/>
      <c r="B3" s="8"/>
      <c r="C3" s="65"/>
      <c r="D3" s="66">
        <v>0</v>
      </c>
      <c r="E3" s="65">
        <f>D3+1</f>
        <v>1</v>
      </c>
      <c r="F3" s="65">
        <f t="shared" ref="F3:I3" si="0">E3+1</f>
        <v>2</v>
      </c>
      <c r="G3" s="65">
        <f t="shared" si="0"/>
        <v>3</v>
      </c>
      <c r="H3" s="65">
        <f t="shared" si="0"/>
        <v>4</v>
      </c>
      <c r="I3" s="65">
        <f t="shared" si="0"/>
        <v>5</v>
      </c>
      <c r="J3" s="65" t="s">
        <v>4</v>
      </c>
      <c r="K3" s="65" t="s">
        <v>2</v>
      </c>
      <c r="L3" s="65" t="s">
        <v>5</v>
      </c>
      <c r="M3" s="6"/>
    </row>
    <row r="4" spans="1:14" ht="15" x14ac:dyDescent="0.25">
      <c r="A4" s="6" t="s">
        <v>25</v>
      </c>
      <c r="B4" s="6"/>
      <c r="C4" s="10">
        <v>70</v>
      </c>
      <c r="D4" s="10">
        <v>-500</v>
      </c>
      <c r="E4" s="6">
        <f>-D4-C$4</f>
        <v>430</v>
      </c>
      <c r="F4" s="6">
        <f>E4-$C$4</f>
        <v>360</v>
      </c>
      <c r="G4" s="6">
        <f t="shared" ref="G4:I4" si="1">F4-$C$4</f>
        <v>290</v>
      </c>
      <c r="H4" s="6">
        <f t="shared" si="1"/>
        <v>220</v>
      </c>
      <c r="I4" s="6">
        <f t="shared" si="1"/>
        <v>150</v>
      </c>
      <c r="J4" s="6"/>
      <c r="K4" s="6"/>
      <c r="L4" s="6"/>
      <c r="M4" s="6"/>
    </row>
    <row r="5" spans="1:14" ht="15" x14ac:dyDescent="0.25">
      <c r="A5" s="6" t="s">
        <v>7</v>
      </c>
      <c r="B5" s="6"/>
      <c r="C5" s="10">
        <v>30</v>
      </c>
      <c r="D5" s="6"/>
      <c r="E5" s="10">
        <v>200</v>
      </c>
      <c r="F5" s="6">
        <f>E5-$C$5</f>
        <v>170</v>
      </c>
      <c r="G5" s="6">
        <f t="shared" ref="G5:I5" si="2">F5-$C$5</f>
        <v>140</v>
      </c>
      <c r="H5" s="6">
        <f t="shared" si="2"/>
        <v>110</v>
      </c>
      <c r="I5" s="6">
        <f t="shared" si="2"/>
        <v>80</v>
      </c>
      <c r="J5" s="6"/>
      <c r="K5" s="6"/>
      <c r="L5" s="6"/>
      <c r="M5" s="59"/>
    </row>
    <row r="6" spans="1:14" ht="15" x14ac:dyDescent="0.25">
      <c r="A6" s="6">
        <f>D3</f>
        <v>0</v>
      </c>
      <c r="B6" s="6" t="str">
        <f>IF($J$12=J6,"T*","")</f>
        <v/>
      </c>
      <c r="C6" s="6"/>
      <c r="D6" s="6">
        <v>0</v>
      </c>
      <c r="E6" s="6"/>
      <c r="F6" s="6"/>
      <c r="G6" s="6"/>
      <c r="H6" s="6"/>
      <c r="I6" s="6"/>
      <c r="J6" s="6">
        <v>0</v>
      </c>
      <c r="K6" s="6"/>
      <c r="L6" s="6"/>
      <c r="M6" s="6"/>
    </row>
    <row r="7" spans="1:14" ht="15" x14ac:dyDescent="0.25">
      <c r="A7" s="6">
        <f>A6+1</f>
        <v>1</v>
      </c>
      <c r="B7" s="6" t="str">
        <f t="shared" ref="B7:B11" si="3">IF($J$12=J7,"T*","")</f>
        <v/>
      </c>
      <c r="C7" s="6"/>
      <c r="D7" s="6">
        <f t="shared" ref="D7:D11" si="4">--$D$4</f>
        <v>-500</v>
      </c>
      <c r="E7" s="6">
        <f>E5+E4</f>
        <v>630</v>
      </c>
      <c r="F7" s="6"/>
      <c r="G7" s="6"/>
      <c r="H7" s="6"/>
      <c r="I7" s="6"/>
      <c r="J7" s="12">
        <f>NPV($D$13,D7:I7)*(1+$D$13)</f>
        <v>72.727272727272634</v>
      </c>
      <c r="K7" s="13">
        <f>IRR(D7:I7)</f>
        <v>0.25999999999999979</v>
      </c>
      <c r="L7" s="61">
        <f>F5-(E4-F4)-E4*$D$13</f>
        <v>57</v>
      </c>
      <c r="M7" s="6"/>
      <c r="N7" s="14"/>
    </row>
    <row r="8" spans="1:14" ht="15" x14ac:dyDescent="0.25">
      <c r="A8" s="6">
        <f t="shared" ref="A8:A11" si="5">A7+1</f>
        <v>2</v>
      </c>
      <c r="B8" s="6" t="str">
        <f t="shared" si="3"/>
        <v/>
      </c>
      <c r="C8" s="6"/>
      <c r="D8" s="6">
        <f t="shared" si="4"/>
        <v>-500</v>
      </c>
      <c r="E8" s="6">
        <f t="shared" ref="E8:E11" si="6">$E$5</f>
        <v>200</v>
      </c>
      <c r="F8" s="6">
        <f>F4+F5</f>
        <v>530</v>
      </c>
      <c r="G8" s="6"/>
      <c r="H8" s="6"/>
      <c r="I8" s="6"/>
      <c r="J8" s="12">
        <f>NPV($D$13,D8:I8)*(1+$D$13)</f>
        <v>119.83471074380155</v>
      </c>
      <c r="K8" s="13">
        <f>IRR(D8:I8)</f>
        <v>0.24880884817015159</v>
      </c>
      <c r="L8" s="61">
        <f>G5-F4+G4-F4*D13</f>
        <v>34</v>
      </c>
      <c r="M8" s="6"/>
      <c r="N8" s="14"/>
    </row>
    <row r="9" spans="1:14" ht="15" x14ac:dyDescent="0.25">
      <c r="A9" s="6">
        <f t="shared" si="5"/>
        <v>3</v>
      </c>
      <c r="B9" s="6" t="str">
        <f t="shared" si="3"/>
        <v/>
      </c>
      <c r="C9" s="6"/>
      <c r="D9" s="6">
        <f t="shared" si="4"/>
        <v>-500</v>
      </c>
      <c r="E9" s="6">
        <f t="shared" si="6"/>
        <v>200</v>
      </c>
      <c r="F9" s="6">
        <f t="shared" ref="F9:F11" si="7">$F$5</f>
        <v>170</v>
      </c>
      <c r="G9" s="6">
        <f>G4+G5</f>
        <v>430</v>
      </c>
      <c r="H9" s="6"/>
      <c r="I9" s="6"/>
      <c r="J9" s="12">
        <f>NPV($D$13,D9:I9)*(1+$D$13)</f>
        <v>145.37941397445519</v>
      </c>
      <c r="K9" s="13">
        <f>IRR(D9:I9)</f>
        <v>0.23694741887636606</v>
      </c>
      <c r="L9" s="61">
        <f>H5-G4+H4-G4*D13</f>
        <v>11</v>
      </c>
      <c r="M9" s="6"/>
      <c r="N9" s="14"/>
    </row>
    <row r="10" spans="1:14" ht="15" x14ac:dyDescent="0.25">
      <c r="A10" s="6">
        <f t="shared" si="5"/>
        <v>4</v>
      </c>
      <c r="B10" s="6" t="str">
        <f t="shared" si="3"/>
        <v>T*</v>
      </c>
      <c r="C10" s="6"/>
      <c r="D10" s="6">
        <f t="shared" si="4"/>
        <v>-500</v>
      </c>
      <c r="E10" s="6">
        <f t="shared" si="6"/>
        <v>200</v>
      </c>
      <c r="F10" s="6">
        <f t="shared" si="7"/>
        <v>170</v>
      </c>
      <c r="G10" s="6">
        <f t="shared" ref="G10:G11" si="8">$G$5</f>
        <v>140</v>
      </c>
      <c r="H10" s="6">
        <f>H4+H5</f>
        <v>330</v>
      </c>
      <c r="I10" s="6"/>
      <c r="J10" s="12">
        <f>NPV($D$13,D10:I10)*(1+$D$13)</f>
        <v>152.89256198347093</v>
      </c>
      <c r="K10" s="13">
        <f>IRR(D10:I10)</f>
        <v>0.22424295450222531</v>
      </c>
      <c r="L10" s="61">
        <f>I5-H4+I4-H4*D13</f>
        <v>-12</v>
      </c>
      <c r="M10" s="6"/>
      <c r="N10" s="14"/>
    </row>
    <row r="11" spans="1:14" ht="15" x14ac:dyDescent="0.25">
      <c r="A11" s="6">
        <f t="shared" si="5"/>
        <v>5</v>
      </c>
      <c r="B11" s="6" t="str">
        <f t="shared" si="3"/>
        <v/>
      </c>
      <c r="C11" s="6"/>
      <c r="D11" s="6">
        <f t="shared" si="4"/>
        <v>-500</v>
      </c>
      <c r="E11" s="6">
        <f t="shared" si="6"/>
        <v>200</v>
      </c>
      <c r="F11" s="6">
        <f t="shared" si="7"/>
        <v>170</v>
      </c>
      <c r="G11" s="6">
        <f t="shared" si="8"/>
        <v>140</v>
      </c>
      <c r="H11" s="6">
        <f t="shared" ref="H11" si="9">$H$5</f>
        <v>110</v>
      </c>
      <c r="I11" s="6">
        <f>I4+I5</f>
        <v>230</v>
      </c>
      <c r="J11" s="12">
        <f>NPV($D$13,D11:I11)*(1+$D$13)</f>
        <v>145.44150610676104</v>
      </c>
      <c r="K11" s="13">
        <f>IRR(D11:I11)</f>
        <v>0.21039505453854934</v>
      </c>
      <c r="L11" s="61"/>
      <c r="M11" s="6"/>
      <c r="N11" s="14"/>
    </row>
    <row r="12" spans="1:14" ht="15" x14ac:dyDescent="0.25">
      <c r="A12" s="8" t="s">
        <v>34</v>
      </c>
      <c r="B12" s="8"/>
      <c r="C12" s="8"/>
      <c r="D12" s="8"/>
      <c r="E12" s="8"/>
      <c r="F12" s="8"/>
      <c r="G12" s="8"/>
      <c r="H12" s="8"/>
      <c r="I12" s="8"/>
      <c r="J12" s="67">
        <f>MAX(J6:J11)</f>
        <v>152.89256198347093</v>
      </c>
      <c r="K12" s="68"/>
      <c r="L12" s="8"/>
      <c r="M12" s="6"/>
    </row>
    <row r="13" spans="1:14" ht="15" x14ac:dyDescent="0.25">
      <c r="A13" s="6" t="s">
        <v>3</v>
      </c>
      <c r="B13" s="6"/>
      <c r="C13" s="6"/>
      <c r="D13" s="15">
        <v>0.1</v>
      </c>
      <c r="E13" s="6"/>
      <c r="F13" s="6"/>
      <c r="G13" s="6"/>
      <c r="H13" s="6"/>
      <c r="I13" s="6"/>
      <c r="J13" s="6"/>
      <c r="K13" s="6"/>
      <c r="L13" s="6"/>
      <c r="M13" s="6"/>
    </row>
    <row r="14" spans="1:14" ht="15" x14ac:dyDescent="0.25">
      <c r="A14" s="6"/>
      <c r="B14" s="6"/>
      <c r="C14" s="6"/>
      <c r="D14" s="6"/>
      <c r="E14" s="6"/>
      <c r="F14" s="6"/>
      <c r="G14" s="6"/>
      <c r="H14" s="6"/>
      <c r="I14" s="6"/>
      <c r="J14" s="6"/>
      <c r="K14" s="6"/>
      <c r="L14" s="6"/>
      <c r="M14" s="6"/>
    </row>
    <row r="15" spans="1:14" ht="15" x14ac:dyDescent="0.25">
      <c r="A15" s="6"/>
      <c r="B15" s="6"/>
      <c r="C15" s="6"/>
      <c r="D15" s="6"/>
      <c r="E15" s="6"/>
      <c r="F15" s="6"/>
      <c r="G15" s="6"/>
      <c r="H15" s="6"/>
      <c r="I15" s="6"/>
      <c r="J15" s="6"/>
      <c r="K15" s="6"/>
      <c r="L15" s="6"/>
      <c r="M15" s="6"/>
      <c r="N15" s="62"/>
    </row>
    <row r="16" spans="1:14" ht="15" x14ac:dyDescent="0.25">
      <c r="A16" s="6"/>
      <c r="B16" s="6"/>
      <c r="C16" s="6"/>
      <c r="D16" s="6"/>
      <c r="E16" s="6"/>
      <c r="F16" s="6"/>
      <c r="G16" s="6"/>
      <c r="H16" s="6"/>
      <c r="I16" s="6"/>
      <c r="J16" s="6"/>
      <c r="K16" s="6"/>
      <c r="L16" s="6"/>
      <c r="M16" s="6"/>
    </row>
    <row r="17" spans="1:13" ht="15" x14ac:dyDescent="0.25">
      <c r="A17" s="6"/>
      <c r="B17" s="6"/>
      <c r="C17" s="6"/>
      <c r="D17" s="6"/>
      <c r="E17" s="6"/>
      <c r="F17" s="6"/>
      <c r="G17" s="6"/>
      <c r="H17" s="6"/>
      <c r="I17" s="6"/>
      <c r="J17" s="6"/>
      <c r="K17" s="6"/>
      <c r="L17" s="6"/>
      <c r="M17" s="6"/>
    </row>
    <row r="18" spans="1:13" ht="15" x14ac:dyDescent="0.25">
      <c r="A18" s="6"/>
      <c r="B18" s="6"/>
      <c r="C18" s="6"/>
      <c r="D18" s="6"/>
      <c r="E18" s="6"/>
      <c r="F18" s="6"/>
      <c r="G18" s="6"/>
      <c r="H18" s="6"/>
      <c r="I18" s="6"/>
      <c r="J18" s="6"/>
      <c r="K18" s="6"/>
      <c r="L18" s="6"/>
      <c r="M18" s="6"/>
    </row>
    <row r="19" spans="1:13" ht="15" x14ac:dyDescent="0.25">
      <c r="A19" s="6"/>
      <c r="B19" s="6"/>
      <c r="C19" s="6"/>
      <c r="D19" s="6">
        <f>A7</f>
        <v>1</v>
      </c>
      <c r="E19" s="6"/>
      <c r="F19" s="6"/>
      <c r="G19" s="6"/>
      <c r="H19" s="6"/>
      <c r="I19" s="6"/>
      <c r="J19" s="6"/>
      <c r="K19" s="6"/>
      <c r="L19" s="6"/>
      <c r="M19" s="6"/>
    </row>
    <row r="20" spans="1:13" ht="15" x14ac:dyDescent="0.25">
      <c r="A20" s="6"/>
      <c r="B20" s="6"/>
      <c r="C20" s="6"/>
      <c r="D20" s="6">
        <f>A8</f>
        <v>2</v>
      </c>
      <c r="E20" s="6"/>
      <c r="F20" s="6"/>
      <c r="G20" s="6"/>
      <c r="H20" s="6"/>
      <c r="I20" s="6"/>
      <c r="J20" s="6"/>
      <c r="K20" s="6"/>
      <c r="L20" s="6"/>
      <c r="M20" s="6"/>
    </row>
    <row r="21" spans="1:13" ht="15" x14ac:dyDescent="0.25">
      <c r="A21" s="6"/>
      <c r="B21" s="6"/>
      <c r="C21" s="6"/>
      <c r="D21" s="6">
        <f>A9</f>
        <v>3</v>
      </c>
      <c r="E21" s="6"/>
      <c r="F21" s="6"/>
      <c r="G21" s="6"/>
      <c r="H21" s="6"/>
      <c r="I21" s="6"/>
      <c r="J21" s="6"/>
      <c r="K21" s="6"/>
      <c r="L21" s="6"/>
      <c r="M21" s="6"/>
    </row>
    <row r="22" spans="1:13" ht="15" x14ac:dyDescent="0.25">
      <c r="A22" s="6"/>
      <c r="B22" s="6"/>
      <c r="C22" s="6"/>
      <c r="D22" s="6">
        <f>A10</f>
        <v>4</v>
      </c>
      <c r="E22" s="6"/>
      <c r="F22" s="6"/>
      <c r="G22" s="6"/>
      <c r="H22" s="6"/>
      <c r="I22" s="6"/>
      <c r="J22" s="6"/>
      <c r="K22" s="6"/>
      <c r="L22" s="6"/>
      <c r="M22" s="6"/>
    </row>
    <row r="23" spans="1:13" ht="15" x14ac:dyDescent="0.25">
      <c r="A23" s="6"/>
      <c r="B23" s="6"/>
      <c r="C23" s="6"/>
      <c r="D23" s="6">
        <f>A11</f>
        <v>5</v>
      </c>
      <c r="E23" s="6"/>
      <c r="F23" s="6"/>
      <c r="G23" s="6"/>
      <c r="H23" s="6"/>
      <c r="I23" s="6"/>
      <c r="J23" s="6"/>
      <c r="K23" s="6"/>
      <c r="L23" s="6"/>
      <c r="M23" s="6"/>
    </row>
    <row r="24" spans="1:13" ht="15" x14ac:dyDescent="0.25">
      <c r="A24" s="6"/>
      <c r="B24" s="6"/>
      <c r="C24" s="6"/>
      <c r="D24" s="6" t="e">
        <f>#REF!</f>
        <v>#REF!</v>
      </c>
      <c r="E24" s="6"/>
      <c r="F24" s="6"/>
      <c r="G24" s="6"/>
      <c r="H24" s="6"/>
      <c r="I24" s="6"/>
      <c r="J24" s="6"/>
      <c r="K24" s="6"/>
      <c r="L24" s="6"/>
      <c r="M24" s="6"/>
    </row>
    <row r="25" spans="1:13" ht="15" x14ac:dyDescent="0.25">
      <c r="A25" s="6"/>
      <c r="B25" s="6"/>
      <c r="C25" s="6"/>
      <c r="D25" s="6" t="e">
        <f>#REF!</f>
        <v>#REF!</v>
      </c>
      <c r="E25" s="6"/>
      <c r="F25" s="6"/>
      <c r="G25" s="6"/>
      <c r="H25" s="6"/>
      <c r="I25" s="6"/>
      <c r="J25" s="6"/>
      <c r="K25" s="6"/>
      <c r="L25" s="6"/>
      <c r="M25" s="6"/>
    </row>
    <row r="26" spans="1:13" ht="15" x14ac:dyDescent="0.25">
      <c r="A26" s="6"/>
      <c r="B26" s="6"/>
      <c r="C26" s="6"/>
      <c r="D26" s="6" t="e">
        <f>#REF!</f>
        <v>#REF!</v>
      </c>
      <c r="E26" s="6"/>
      <c r="F26" s="6"/>
      <c r="G26" s="6"/>
      <c r="H26" s="6"/>
      <c r="I26" s="6"/>
      <c r="J26" s="6"/>
      <c r="K26" s="6"/>
      <c r="L26" s="6"/>
      <c r="M26" s="6"/>
    </row>
    <row r="27" spans="1:13" x14ac:dyDescent="0.2">
      <c r="D27" s="7" t="e">
        <f>#REF!</f>
        <v>#REF!</v>
      </c>
    </row>
    <row r="28" spans="1:13" x14ac:dyDescent="0.2">
      <c r="D28" s="7" t="e">
        <f>#REF!</f>
        <v>#REF!</v>
      </c>
    </row>
  </sheetData>
  <mergeCells count="1">
    <mergeCell ref="D2:I2"/>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1"/>
  <sheetViews>
    <sheetView zoomScale="140" zoomScaleNormal="140" workbookViewId="0">
      <selection activeCell="J12" sqref="J12"/>
    </sheetView>
  </sheetViews>
  <sheetFormatPr baseColWidth="10" defaultColWidth="9.140625" defaultRowHeight="15" outlineLevelRow="1" x14ac:dyDescent="0.25"/>
  <cols>
    <col min="1" max="1" width="28" customWidth="1"/>
    <col min="2" max="8" width="8.85546875" customWidth="1"/>
    <col min="9" max="256" width="11.42578125" customWidth="1"/>
    <col min="257" max="257" width="28" customWidth="1"/>
    <col min="258" max="264" width="8.85546875" customWidth="1"/>
    <col min="265" max="512" width="11.42578125" customWidth="1"/>
    <col min="513" max="513" width="28" customWidth="1"/>
    <col min="514" max="520" width="8.85546875" customWidth="1"/>
    <col min="521" max="768" width="11.42578125" customWidth="1"/>
    <col min="769" max="769" width="28" customWidth="1"/>
    <col min="770" max="776" width="8.85546875" customWidth="1"/>
    <col min="777" max="1024" width="11.42578125" customWidth="1"/>
    <col min="1025" max="1025" width="28" customWidth="1"/>
    <col min="1026" max="1032" width="8.85546875" customWidth="1"/>
    <col min="1033" max="1280" width="11.42578125" customWidth="1"/>
    <col min="1281" max="1281" width="28" customWidth="1"/>
    <col min="1282" max="1288" width="8.85546875" customWidth="1"/>
    <col min="1289" max="1536" width="11.42578125" customWidth="1"/>
    <col min="1537" max="1537" width="28" customWidth="1"/>
    <col min="1538" max="1544" width="8.85546875" customWidth="1"/>
    <col min="1545" max="1792" width="11.42578125" customWidth="1"/>
    <col min="1793" max="1793" width="28" customWidth="1"/>
    <col min="1794" max="1800" width="8.85546875" customWidth="1"/>
    <col min="1801" max="2048" width="11.42578125" customWidth="1"/>
    <col min="2049" max="2049" width="28" customWidth="1"/>
    <col min="2050" max="2056" width="8.85546875" customWidth="1"/>
    <col min="2057" max="2304" width="11.42578125" customWidth="1"/>
    <col min="2305" max="2305" width="28" customWidth="1"/>
    <col min="2306" max="2312" width="8.85546875" customWidth="1"/>
    <col min="2313" max="2560" width="11.42578125" customWidth="1"/>
    <col min="2561" max="2561" width="28" customWidth="1"/>
    <col min="2562" max="2568" width="8.85546875" customWidth="1"/>
    <col min="2569" max="2816" width="11.42578125" customWidth="1"/>
    <col min="2817" max="2817" width="28" customWidth="1"/>
    <col min="2818" max="2824" width="8.85546875" customWidth="1"/>
    <col min="2825" max="3072" width="11.42578125" customWidth="1"/>
    <col min="3073" max="3073" width="28" customWidth="1"/>
    <col min="3074" max="3080" width="8.85546875" customWidth="1"/>
    <col min="3081" max="3328" width="11.42578125" customWidth="1"/>
    <col min="3329" max="3329" width="28" customWidth="1"/>
    <col min="3330" max="3336" width="8.85546875" customWidth="1"/>
    <col min="3337" max="3584" width="11.42578125" customWidth="1"/>
    <col min="3585" max="3585" width="28" customWidth="1"/>
    <col min="3586" max="3592" width="8.85546875" customWidth="1"/>
    <col min="3593" max="3840" width="11.42578125" customWidth="1"/>
    <col min="3841" max="3841" width="28" customWidth="1"/>
    <col min="3842" max="3848" width="8.85546875" customWidth="1"/>
    <col min="3849" max="4096" width="11.42578125" customWidth="1"/>
    <col min="4097" max="4097" width="28" customWidth="1"/>
    <col min="4098" max="4104" width="8.85546875" customWidth="1"/>
    <col min="4105" max="4352" width="11.42578125" customWidth="1"/>
    <col min="4353" max="4353" width="28" customWidth="1"/>
    <col min="4354" max="4360" width="8.85546875" customWidth="1"/>
    <col min="4361" max="4608" width="11.42578125" customWidth="1"/>
    <col min="4609" max="4609" width="28" customWidth="1"/>
    <col min="4610" max="4616" width="8.85546875" customWidth="1"/>
    <col min="4617" max="4864" width="11.42578125" customWidth="1"/>
    <col min="4865" max="4865" width="28" customWidth="1"/>
    <col min="4866" max="4872" width="8.85546875" customWidth="1"/>
    <col min="4873" max="5120" width="11.42578125" customWidth="1"/>
    <col min="5121" max="5121" width="28" customWidth="1"/>
    <col min="5122" max="5128" width="8.85546875" customWidth="1"/>
    <col min="5129" max="5376" width="11.42578125" customWidth="1"/>
    <col min="5377" max="5377" width="28" customWidth="1"/>
    <col min="5378" max="5384" width="8.85546875" customWidth="1"/>
    <col min="5385" max="5632" width="11.42578125" customWidth="1"/>
    <col min="5633" max="5633" width="28" customWidth="1"/>
    <col min="5634" max="5640" width="8.85546875" customWidth="1"/>
    <col min="5641" max="5888" width="11.42578125" customWidth="1"/>
    <col min="5889" max="5889" width="28" customWidth="1"/>
    <col min="5890" max="5896" width="8.85546875" customWidth="1"/>
    <col min="5897" max="6144" width="11.42578125" customWidth="1"/>
    <col min="6145" max="6145" width="28" customWidth="1"/>
    <col min="6146" max="6152" width="8.85546875" customWidth="1"/>
    <col min="6153" max="6400" width="11.42578125" customWidth="1"/>
    <col min="6401" max="6401" width="28" customWidth="1"/>
    <col min="6402" max="6408" width="8.85546875" customWidth="1"/>
    <col min="6409" max="6656" width="11.42578125" customWidth="1"/>
    <col min="6657" max="6657" width="28" customWidth="1"/>
    <col min="6658" max="6664" width="8.85546875" customWidth="1"/>
    <col min="6665" max="6912" width="11.42578125" customWidth="1"/>
    <col min="6913" max="6913" width="28" customWidth="1"/>
    <col min="6914" max="6920" width="8.85546875" customWidth="1"/>
    <col min="6921" max="7168" width="11.42578125" customWidth="1"/>
    <col min="7169" max="7169" width="28" customWidth="1"/>
    <col min="7170" max="7176" width="8.85546875" customWidth="1"/>
    <col min="7177" max="7424" width="11.42578125" customWidth="1"/>
    <col min="7425" max="7425" width="28" customWidth="1"/>
    <col min="7426" max="7432" width="8.85546875" customWidth="1"/>
    <col min="7433" max="7680" width="11.42578125" customWidth="1"/>
    <col min="7681" max="7681" width="28" customWidth="1"/>
    <col min="7682" max="7688" width="8.85546875" customWidth="1"/>
    <col min="7689" max="7936" width="11.42578125" customWidth="1"/>
    <col min="7937" max="7937" width="28" customWidth="1"/>
    <col min="7938" max="7944" width="8.85546875" customWidth="1"/>
    <col min="7945" max="8192" width="11.42578125" customWidth="1"/>
    <col min="8193" max="8193" width="28" customWidth="1"/>
    <col min="8194" max="8200" width="8.85546875" customWidth="1"/>
    <col min="8201" max="8448" width="11.42578125" customWidth="1"/>
    <col min="8449" max="8449" width="28" customWidth="1"/>
    <col min="8450" max="8456" width="8.85546875" customWidth="1"/>
    <col min="8457" max="8704" width="11.42578125" customWidth="1"/>
    <col min="8705" max="8705" width="28" customWidth="1"/>
    <col min="8706" max="8712" width="8.85546875" customWidth="1"/>
    <col min="8713" max="8960" width="11.42578125" customWidth="1"/>
    <col min="8961" max="8961" width="28" customWidth="1"/>
    <col min="8962" max="8968" width="8.85546875" customWidth="1"/>
    <col min="8969" max="9216" width="11.42578125" customWidth="1"/>
    <col min="9217" max="9217" width="28" customWidth="1"/>
    <col min="9218" max="9224" width="8.85546875" customWidth="1"/>
    <col min="9225" max="9472" width="11.42578125" customWidth="1"/>
    <col min="9473" max="9473" width="28" customWidth="1"/>
    <col min="9474" max="9480" width="8.85546875" customWidth="1"/>
    <col min="9481" max="9728" width="11.42578125" customWidth="1"/>
    <col min="9729" max="9729" width="28" customWidth="1"/>
    <col min="9730" max="9736" width="8.85546875" customWidth="1"/>
    <col min="9737" max="9984" width="11.42578125" customWidth="1"/>
    <col min="9985" max="9985" width="28" customWidth="1"/>
    <col min="9986" max="9992" width="8.85546875" customWidth="1"/>
    <col min="9993" max="10240" width="11.42578125" customWidth="1"/>
    <col min="10241" max="10241" width="28" customWidth="1"/>
    <col min="10242" max="10248" width="8.85546875" customWidth="1"/>
    <col min="10249" max="10496" width="11.42578125" customWidth="1"/>
    <col min="10497" max="10497" width="28" customWidth="1"/>
    <col min="10498" max="10504" width="8.85546875" customWidth="1"/>
    <col min="10505" max="10752" width="11.42578125" customWidth="1"/>
    <col min="10753" max="10753" width="28" customWidth="1"/>
    <col min="10754" max="10760" width="8.85546875" customWidth="1"/>
    <col min="10761" max="11008" width="11.42578125" customWidth="1"/>
    <col min="11009" max="11009" width="28" customWidth="1"/>
    <col min="11010" max="11016" width="8.85546875" customWidth="1"/>
    <col min="11017" max="11264" width="11.42578125" customWidth="1"/>
    <col min="11265" max="11265" width="28" customWidth="1"/>
    <col min="11266" max="11272" width="8.85546875" customWidth="1"/>
    <col min="11273" max="11520" width="11.42578125" customWidth="1"/>
    <col min="11521" max="11521" width="28" customWidth="1"/>
    <col min="11522" max="11528" width="8.85546875" customWidth="1"/>
    <col min="11529" max="11776" width="11.42578125" customWidth="1"/>
    <col min="11777" max="11777" width="28" customWidth="1"/>
    <col min="11778" max="11784" width="8.85546875" customWidth="1"/>
    <col min="11785" max="12032" width="11.42578125" customWidth="1"/>
    <col min="12033" max="12033" width="28" customWidth="1"/>
    <col min="12034" max="12040" width="8.85546875" customWidth="1"/>
    <col min="12041" max="12288" width="11.42578125" customWidth="1"/>
    <col min="12289" max="12289" width="28" customWidth="1"/>
    <col min="12290" max="12296" width="8.85546875" customWidth="1"/>
    <col min="12297" max="12544" width="11.42578125" customWidth="1"/>
    <col min="12545" max="12545" width="28" customWidth="1"/>
    <col min="12546" max="12552" width="8.85546875" customWidth="1"/>
    <col min="12553" max="12800" width="11.42578125" customWidth="1"/>
    <col min="12801" max="12801" width="28" customWidth="1"/>
    <col min="12802" max="12808" width="8.85546875" customWidth="1"/>
    <col min="12809" max="13056" width="11.42578125" customWidth="1"/>
    <col min="13057" max="13057" width="28" customWidth="1"/>
    <col min="13058" max="13064" width="8.85546875" customWidth="1"/>
    <col min="13065" max="13312" width="11.42578125" customWidth="1"/>
    <col min="13313" max="13313" width="28" customWidth="1"/>
    <col min="13314" max="13320" width="8.85546875" customWidth="1"/>
    <col min="13321" max="13568" width="11.42578125" customWidth="1"/>
    <col min="13569" max="13569" width="28" customWidth="1"/>
    <col min="13570" max="13576" width="8.85546875" customWidth="1"/>
    <col min="13577" max="13824" width="11.42578125" customWidth="1"/>
    <col min="13825" max="13825" width="28" customWidth="1"/>
    <col min="13826" max="13832" width="8.85546875" customWidth="1"/>
    <col min="13833" max="14080" width="11.42578125" customWidth="1"/>
    <col min="14081" max="14081" width="28" customWidth="1"/>
    <col min="14082" max="14088" width="8.85546875" customWidth="1"/>
    <col min="14089" max="14336" width="11.42578125" customWidth="1"/>
    <col min="14337" max="14337" width="28" customWidth="1"/>
    <col min="14338" max="14344" width="8.85546875" customWidth="1"/>
    <col min="14345" max="14592" width="11.42578125" customWidth="1"/>
    <col min="14593" max="14593" width="28" customWidth="1"/>
    <col min="14594" max="14600" width="8.85546875" customWidth="1"/>
    <col min="14601" max="14848" width="11.42578125" customWidth="1"/>
    <col min="14849" max="14849" width="28" customWidth="1"/>
    <col min="14850" max="14856" width="8.85546875" customWidth="1"/>
    <col min="14857" max="15104" width="11.42578125" customWidth="1"/>
    <col min="15105" max="15105" width="28" customWidth="1"/>
    <col min="15106" max="15112" width="8.85546875" customWidth="1"/>
    <col min="15113" max="15360" width="11.42578125" customWidth="1"/>
    <col min="15361" max="15361" width="28" customWidth="1"/>
    <col min="15362" max="15368" width="8.85546875" customWidth="1"/>
    <col min="15369" max="15616" width="11.42578125" customWidth="1"/>
    <col min="15617" max="15617" width="28" customWidth="1"/>
    <col min="15618" max="15624" width="8.85546875" customWidth="1"/>
    <col min="15625" max="15872" width="11.42578125" customWidth="1"/>
    <col min="15873" max="15873" width="28" customWidth="1"/>
    <col min="15874" max="15880" width="8.85546875" customWidth="1"/>
    <col min="15881" max="16128" width="11.42578125" customWidth="1"/>
    <col min="16129" max="16129" width="28" customWidth="1"/>
    <col min="16130" max="16136" width="8.85546875" customWidth="1"/>
    <col min="16137" max="16384" width="11.42578125" customWidth="1"/>
  </cols>
  <sheetData>
    <row r="1" spans="1:24" ht="17.25" customHeight="1" x14ac:dyDescent="0.25">
      <c r="A1" s="1" t="s">
        <v>0</v>
      </c>
      <c r="B1" s="2"/>
      <c r="C1" s="2"/>
      <c r="D1" s="2"/>
      <c r="E1" s="2"/>
      <c r="F1" s="2"/>
      <c r="G1" s="2"/>
      <c r="H1" s="2"/>
      <c r="I1" s="2"/>
      <c r="J1" s="2"/>
      <c r="K1" s="2"/>
      <c r="L1" s="2"/>
      <c r="M1" s="2"/>
      <c r="N1" s="2"/>
      <c r="O1" s="2"/>
      <c r="P1" s="2"/>
      <c r="Q1" s="2"/>
      <c r="R1" s="2"/>
      <c r="S1" s="2"/>
      <c r="T1" s="2"/>
      <c r="U1" s="2"/>
      <c r="V1" s="2"/>
      <c r="W1" s="2"/>
      <c r="X1" s="2"/>
    </row>
    <row r="2" spans="1:24" ht="21" customHeight="1" x14ac:dyDescent="0.25">
      <c r="A2" s="2" t="s">
        <v>27</v>
      </c>
      <c r="B2" s="3">
        <v>12000</v>
      </c>
      <c r="C2" s="2" t="s">
        <v>29</v>
      </c>
      <c r="D2" s="2"/>
      <c r="E2" s="2"/>
      <c r="F2" s="2"/>
      <c r="G2" s="2"/>
      <c r="H2" s="2"/>
      <c r="I2" s="2"/>
      <c r="J2" s="2"/>
      <c r="K2" s="2"/>
      <c r="L2" s="2"/>
      <c r="M2" s="2"/>
      <c r="N2" s="2"/>
      <c r="O2" s="2"/>
      <c r="P2" s="2"/>
      <c r="Q2" s="2"/>
      <c r="R2" s="2"/>
      <c r="S2" s="2"/>
      <c r="T2" s="2"/>
      <c r="U2" s="2"/>
      <c r="V2" s="2"/>
      <c r="W2" s="2"/>
      <c r="X2" s="2"/>
    </row>
    <row r="3" spans="1:24" ht="18" x14ac:dyDescent="0.25">
      <c r="A3" s="2" t="s">
        <v>26</v>
      </c>
      <c r="B3" s="3">
        <v>8000</v>
      </c>
      <c r="C3" s="2" t="s">
        <v>30</v>
      </c>
      <c r="D3" s="2"/>
      <c r="E3" s="2"/>
      <c r="F3" s="2"/>
      <c r="G3" s="2"/>
      <c r="H3" s="2"/>
      <c r="I3" s="2"/>
      <c r="J3" s="2"/>
      <c r="K3" s="2"/>
      <c r="L3" s="2"/>
      <c r="M3" s="2"/>
      <c r="N3" s="2"/>
      <c r="O3" s="2"/>
      <c r="P3" s="2"/>
      <c r="Q3" s="2"/>
      <c r="R3" s="2"/>
      <c r="S3" s="2"/>
      <c r="T3" s="2"/>
      <c r="U3" s="2"/>
      <c r="V3" s="2"/>
      <c r="W3" s="2"/>
      <c r="X3" s="2"/>
    </row>
    <row r="4" spans="1:24" x14ac:dyDescent="0.25">
      <c r="A4" s="2" t="s">
        <v>28</v>
      </c>
      <c r="B4" s="2">
        <f>B2*B3/1000000</f>
        <v>96</v>
      </c>
      <c r="C4" s="2" t="s">
        <v>31</v>
      </c>
      <c r="D4" s="2"/>
      <c r="E4" s="2"/>
      <c r="F4" s="2"/>
      <c r="G4" s="2"/>
      <c r="H4" s="2"/>
      <c r="I4" s="2"/>
      <c r="J4" s="2"/>
      <c r="K4" s="2"/>
      <c r="L4" s="2"/>
      <c r="M4" s="2"/>
      <c r="N4" s="2"/>
      <c r="O4" s="2"/>
      <c r="P4" s="2"/>
      <c r="Q4" s="2"/>
      <c r="R4" s="2"/>
      <c r="S4" s="2"/>
      <c r="T4" s="2"/>
      <c r="U4" s="2"/>
      <c r="V4" s="2"/>
      <c r="W4" s="2"/>
      <c r="X4" s="2"/>
    </row>
    <row r="5" spans="1:24" x14ac:dyDescent="0.25">
      <c r="A5" s="2" t="s">
        <v>3</v>
      </c>
      <c r="B5" s="5">
        <v>0.06</v>
      </c>
      <c r="C5" s="2"/>
      <c r="D5" s="2"/>
      <c r="E5" s="2"/>
      <c r="F5" s="2"/>
      <c r="G5" s="2"/>
      <c r="H5" s="2"/>
      <c r="I5" s="2"/>
      <c r="J5" s="2"/>
      <c r="K5" s="2"/>
      <c r="L5" s="2"/>
      <c r="M5" s="2"/>
      <c r="N5" s="2"/>
      <c r="O5" s="2"/>
      <c r="P5" s="2"/>
      <c r="Q5" s="2"/>
      <c r="R5" s="2"/>
      <c r="S5" s="2"/>
      <c r="T5" s="2"/>
      <c r="U5" s="2"/>
      <c r="V5" s="2"/>
      <c r="W5" s="2"/>
      <c r="X5" s="2"/>
    </row>
    <row r="6" spans="1:24" x14ac:dyDescent="0.25">
      <c r="A6" s="2"/>
      <c r="B6" s="75" t="s">
        <v>1</v>
      </c>
      <c r="C6" s="75"/>
      <c r="D6" s="75"/>
      <c r="E6" s="75"/>
      <c r="F6" s="75"/>
      <c r="G6" s="75"/>
      <c r="H6" s="75"/>
      <c r="I6" s="2"/>
      <c r="J6" s="2"/>
      <c r="K6" s="2"/>
      <c r="L6" s="2"/>
      <c r="M6" s="2"/>
      <c r="N6" s="2"/>
      <c r="O6" s="2"/>
      <c r="P6" s="2"/>
      <c r="Q6" s="2"/>
      <c r="R6" s="2"/>
      <c r="S6" s="2"/>
      <c r="T6" s="2"/>
      <c r="U6" s="2"/>
      <c r="V6" s="2"/>
      <c r="W6" s="2"/>
      <c r="X6" s="2"/>
    </row>
    <row r="7" spans="1:24" x14ac:dyDescent="0.25">
      <c r="A7" s="58"/>
      <c r="B7" s="69">
        <v>2014</v>
      </c>
      <c r="C7" s="58">
        <f t="shared" ref="C7:H7" si="0">B7+1</f>
        <v>2015</v>
      </c>
      <c r="D7" s="58">
        <f t="shared" si="0"/>
        <v>2016</v>
      </c>
      <c r="E7" s="58">
        <f t="shared" si="0"/>
        <v>2017</v>
      </c>
      <c r="F7" s="58">
        <f t="shared" si="0"/>
        <v>2018</v>
      </c>
      <c r="G7" s="58">
        <f t="shared" si="0"/>
        <v>2019</v>
      </c>
      <c r="H7" s="58">
        <f t="shared" si="0"/>
        <v>2020</v>
      </c>
      <c r="I7" s="2"/>
      <c r="J7" s="2"/>
      <c r="K7" s="2"/>
      <c r="L7" s="2"/>
      <c r="M7" s="2"/>
      <c r="N7" s="2"/>
      <c r="O7" s="2"/>
      <c r="P7" s="2"/>
      <c r="Q7" s="2"/>
      <c r="R7" s="2"/>
      <c r="S7" s="2"/>
      <c r="T7" s="2"/>
      <c r="U7" s="2"/>
      <c r="V7" s="2"/>
      <c r="W7" s="2"/>
      <c r="X7" s="2"/>
    </row>
    <row r="8" spans="1:24" x14ac:dyDescent="0.25">
      <c r="A8" s="2" t="s">
        <v>24</v>
      </c>
      <c r="B8" s="1">
        <v>-10</v>
      </c>
      <c r="C8" s="2"/>
      <c r="D8" s="2"/>
      <c r="E8" s="2"/>
      <c r="F8" s="2"/>
      <c r="G8" s="2"/>
      <c r="H8" s="2"/>
      <c r="I8" s="2"/>
      <c r="J8" s="2"/>
      <c r="K8" s="2"/>
      <c r="L8" s="2"/>
      <c r="M8" s="2"/>
      <c r="N8" s="2"/>
      <c r="O8" s="2"/>
      <c r="P8" s="2"/>
      <c r="Q8" s="2"/>
      <c r="R8" s="2"/>
      <c r="S8" s="2"/>
      <c r="T8" s="2"/>
      <c r="U8" s="2"/>
      <c r="V8" s="2"/>
      <c r="W8" s="2"/>
      <c r="X8" s="2"/>
    </row>
    <row r="9" spans="1:24" x14ac:dyDescent="0.25">
      <c r="A9" s="2" t="s">
        <v>23</v>
      </c>
      <c r="B9" s="2"/>
      <c r="C9" s="2"/>
      <c r="D9" s="2"/>
      <c r="E9" s="1">
        <v>-5</v>
      </c>
      <c r="F9" s="2"/>
      <c r="G9" s="2"/>
      <c r="H9" s="2"/>
      <c r="I9" s="2"/>
      <c r="J9" s="2"/>
      <c r="K9" s="2"/>
      <c r="L9" s="2"/>
      <c r="M9" s="2"/>
      <c r="N9" s="2"/>
      <c r="O9" s="2"/>
      <c r="P9" s="2"/>
      <c r="Q9" s="2"/>
      <c r="R9" s="2"/>
      <c r="S9" s="2"/>
      <c r="T9" s="2"/>
      <c r="U9" s="2"/>
      <c r="V9" s="2"/>
      <c r="W9" s="2"/>
      <c r="X9" s="2"/>
    </row>
    <row r="10" spans="1:24" x14ac:dyDescent="0.25">
      <c r="A10" s="2" t="s">
        <v>22</v>
      </c>
      <c r="B10" s="2"/>
      <c r="C10" s="2"/>
      <c r="D10" s="2"/>
      <c r="E10" s="2"/>
      <c r="F10" s="2">
        <f>-$B$4*0.2</f>
        <v>-19.200000000000003</v>
      </c>
      <c r="G10" s="2">
        <f>-B4*0.5</f>
        <v>-48</v>
      </c>
      <c r="H10" s="2">
        <f>-B4*0.3</f>
        <v>-28.799999999999997</v>
      </c>
      <c r="I10" s="2"/>
      <c r="J10" s="2"/>
      <c r="K10" s="2"/>
      <c r="L10" s="2"/>
      <c r="M10" s="2"/>
      <c r="N10" s="2"/>
      <c r="O10" s="2"/>
      <c r="P10" s="2"/>
      <c r="Q10" s="2"/>
      <c r="R10" s="2"/>
      <c r="S10" s="2"/>
      <c r="T10" s="2"/>
      <c r="U10" s="2"/>
      <c r="V10" s="2"/>
      <c r="W10" s="2"/>
      <c r="X10" s="2"/>
    </row>
    <row r="11" spans="1:24" x14ac:dyDescent="0.25">
      <c r="A11" s="58" t="s">
        <v>8</v>
      </c>
      <c r="B11" s="58">
        <f t="shared" ref="B11:H11" si="1">B8+B9+B10</f>
        <v>-10</v>
      </c>
      <c r="C11" s="58">
        <v>0</v>
      </c>
      <c r="D11" s="58">
        <v>0</v>
      </c>
      <c r="E11" s="58">
        <f t="shared" si="1"/>
        <v>-5</v>
      </c>
      <c r="F11" s="58">
        <f t="shared" si="1"/>
        <v>-19.200000000000003</v>
      </c>
      <c r="G11" s="58">
        <f t="shared" si="1"/>
        <v>-48</v>
      </c>
      <c r="H11" s="58">
        <f t="shared" si="1"/>
        <v>-28.799999999999997</v>
      </c>
      <c r="I11" s="2"/>
      <c r="J11" s="2"/>
      <c r="K11" s="2"/>
      <c r="L11" s="2"/>
      <c r="M11" s="2"/>
      <c r="N11" s="2"/>
      <c r="O11" s="2"/>
      <c r="P11" s="2"/>
      <c r="Q11" s="2"/>
      <c r="R11" s="2"/>
      <c r="S11" s="2"/>
      <c r="T11" s="2"/>
      <c r="U11" s="2"/>
      <c r="V11" s="2"/>
      <c r="W11" s="2"/>
      <c r="X11" s="2"/>
    </row>
    <row r="12" spans="1:24" x14ac:dyDescent="0.25">
      <c r="A12" s="2" t="s">
        <v>21</v>
      </c>
      <c r="B12" s="57">
        <f t="shared" ref="B12:H12" si="2">(1+$B$5)^($H$7-B7)</f>
        <v>1.4185191122560006</v>
      </c>
      <c r="C12" s="57"/>
      <c r="D12" s="57"/>
      <c r="E12" s="57">
        <f t="shared" si="2"/>
        <v>1.1910160000000003</v>
      </c>
      <c r="F12" s="57">
        <f t="shared" si="2"/>
        <v>1.1236000000000002</v>
      </c>
      <c r="G12" s="57">
        <f t="shared" si="2"/>
        <v>1.06</v>
      </c>
      <c r="H12" s="57">
        <f t="shared" si="2"/>
        <v>1</v>
      </c>
      <c r="I12" s="2"/>
      <c r="J12" s="2"/>
      <c r="K12" s="2"/>
      <c r="L12" s="2"/>
      <c r="M12" s="2"/>
      <c r="N12" s="2"/>
      <c r="O12" s="2"/>
      <c r="P12" s="2"/>
      <c r="Q12" s="2"/>
      <c r="R12" s="2"/>
      <c r="S12" s="2"/>
      <c r="T12" s="2"/>
      <c r="U12" s="2"/>
      <c r="V12" s="2"/>
      <c r="W12" s="2"/>
      <c r="X12" s="2"/>
    </row>
    <row r="13" spans="1:24" x14ac:dyDescent="0.25">
      <c r="A13" s="2" t="s">
        <v>20</v>
      </c>
      <c r="B13" s="56">
        <f t="shared" ref="B13:H13" si="3">B11*B12</f>
        <v>-14.185191122560006</v>
      </c>
      <c r="C13" s="56"/>
      <c r="D13" s="56"/>
      <c r="E13" s="56">
        <f t="shared" si="3"/>
        <v>-5.9550800000000015</v>
      </c>
      <c r="F13" s="56">
        <f t="shared" si="3"/>
        <v>-21.573120000000007</v>
      </c>
      <c r="G13" s="56">
        <f t="shared" si="3"/>
        <v>-50.88</v>
      </c>
      <c r="H13" s="56">
        <f t="shared" si="3"/>
        <v>-28.799999999999997</v>
      </c>
      <c r="I13" s="2"/>
      <c r="J13" s="2"/>
      <c r="K13" s="2"/>
      <c r="L13" s="2"/>
      <c r="M13" s="2"/>
      <c r="N13" s="2"/>
      <c r="O13" s="2"/>
      <c r="P13" s="2"/>
      <c r="Q13" s="2"/>
      <c r="R13" s="2"/>
      <c r="S13" s="2"/>
      <c r="T13" s="2"/>
      <c r="U13" s="2"/>
      <c r="V13" s="2"/>
      <c r="W13" s="2"/>
      <c r="X13" s="2"/>
    </row>
    <row r="14" spans="1:24" ht="15.75" thickBot="1" x14ac:dyDescent="0.3">
      <c r="A14" s="70" t="s">
        <v>19</v>
      </c>
      <c r="B14" s="70"/>
      <c r="C14" s="70"/>
      <c r="D14" s="70"/>
      <c r="E14" s="70"/>
      <c r="F14" s="70"/>
      <c r="G14" s="70"/>
      <c r="H14" s="55">
        <f>SUM(B13:H13)</f>
        <v>-121.39339112256</v>
      </c>
      <c r="I14" s="2"/>
      <c r="J14" s="2"/>
      <c r="K14" s="2"/>
      <c r="L14" s="2"/>
      <c r="M14" s="2"/>
      <c r="N14" s="2"/>
      <c r="O14" s="2"/>
      <c r="P14" s="2"/>
      <c r="Q14" s="2"/>
      <c r="R14" s="2"/>
      <c r="S14" s="2"/>
      <c r="T14" s="2"/>
      <c r="U14" s="2"/>
      <c r="V14" s="2"/>
      <c r="W14" s="2"/>
      <c r="X14" s="2"/>
    </row>
    <row r="15" spans="1:24" ht="15.75" thickTop="1" x14ac:dyDescent="0.25">
      <c r="A15" s="2"/>
      <c r="B15" s="2"/>
      <c r="C15" s="2"/>
      <c r="D15" s="2"/>
      <c r="E15" s="2"/>
      <c r="F15" s="2"/>
      <c r="G15" s="2"/>
      <c r="H15" s="2"/>
      <c r="I15" s="2"/>
      <c r="J15" s="2"/>
      <c r="K15" s="2"/>
      <c r="L15" s="2"/>
      <c r="M15" s="2"/>
      <c r="N15" s="2"/>
      <c r="O15" s="2"/>
      <c r="P15" s="2"/>
      <c r="Q15" s="2"/>
      <c r="R15" s="2"/>
      <c r="S15" s="2"/>
      <c r="T15" s="2"/>
      <c r="U15" s="2"/>
      <c r="V15" s="2"/>
      <c r="W15" s="2"/>
      <c r="X15" s="2"/>
    </row>
    <row r="16" spans="1:24" hidden="1" outlineLevel="1" x14ac:dyDescent="0.25">
      <c r="A16" s="2" t="s">
        <v>32</v>
      </c>
      <c r="B16" s="4">
        <f>NPV(B5,B11:H11)*(1+B5)</f>
        <v>-85.577550611564902</v>
      </c>
      <c r="C16" s="2"/>
      <c r="D16" s="2"/>
      <c r="E16" s="2"/>
      <c r="F16" s="2"/>
      <c r="G16" s="2"/>
      <c r="H16" s="2"/>
      <c r="I16" s="2"/>
      <c r="J16" s="2"/>
      <c r="K16" s="2"/>
      <c r="L16" s="2"/>
      <c r="M16" s="2"/>
      <c r="N16" s="2"/>
      <c r="O16" s="2"/>
      <c r="P16" s="2"/>
      <c r="Q16" s="2"/>
      <c r="R16" s="2"/>
      <c r="S16" s="2"/>
      <c r="T16" s="2"/>
      <c r="U16" s="2"/>
      <c r="V16" s="2"/>
      <c r="W16" s="2"/>
      <c r="X16" s="2"/>
    </row>
    <row r="17" spans="1:24" hidden="1" outlineLevel="1" x14ac:dyDescent="0.25">
      <c r="A17" s="2" t="s">
        <v>33</v>
      </c>
      <c r="B17" s="63">
        <f>B16*(1+B5)^6</f>
        <v>-121.39339112256</v>
      </c>
      <c r="C17" s="2"/>
      <c r="D17" s="2"/>
      <c r="E17" s="2"/>
      <c r="F17" s="2"/>
      <c r="G17" s="2"/>
      <c r="H17" s="2"/>
      <c r="I17" s="2"/>
      <c r="J17" s="2"/>
      <c r="K17" s="2"/>
      <c r="L17" s="2"/>
      <c r="M17" s="2"/>
      <c r="N17" s="2"/>
      <c r="O17" s="2"/>
      <c r="P17" s="2"/>
      <c r="Q17" s="2"/>
      <c r="R17" s="2"/>
      <c r="S17" s="2"/>
      <c r="T17" s="2"/>
      <c r="U17" s="2"/>
      <c r="V17" s="2"/>
      <c r="W17" s="2"/>
      <c r="X17" s="2"/>
    </row>
    <row r="18" spans="1:24" collapsed="1" x14ac:dyDescent="0.25">
      <c r="A18" s="2"/>
      <c r="B18" s="2"/>
      <c r="C18" s="2"/>
      <c r="D18" s="2"/>
      <c r="E18" s="2"/>
      <c r="F18" s="2"/>
      <c r="G18" s="2"/>
      <c r="H18" s="2"/>
      <c r="I18" s="2"/>
      <c r="J18" s="2"/>
      <c r="K18" s="2"/>
      <c r="L18" s="2"/>
      <c r="M18" s="2"/>
      <c r="N18" s="2"/>
      <c r="O18" s="2"/>
      <c r="P18" s="2"/>
      <c r="Q18" s="2"/>
      <c r="R18" s="2"/>
      <c r="S18" s="2"/>
      <c r="T18" s="2"/>
      <c r="U18" s="2"/>
      <c r="V18" s="2"/>
      <c r="W18" s="2"/>
      <c r="X18" s="2"/>
    </row>
    <row r="19" spans="1:24" x14ac:dyDescent="0.25">
      <c r="A19" s="2"/>
      <c r="B19" s="2"/>
      <c r="C19" s="2"/>
      <c r="D19" s="2"/>
      <c r="E19" s="2"/>
      <c r="F19" s="2"/>
      <c r="G19" s="2"/>
      <c r="H19" s="2"/>
      <c r="I19" s="2"/>
      <c r="J19" s="2"/>
      <c r="K19" s="2"/>
      <c r="L19" s="2"/>
      <c r="M19" s="2"/>
      <c r="N19" s="2"/>
      <c r="O19" s="2"/>
      <c r="P19" s="2"/>
      <c r="Q19" s="2"/>
      <c r="R19" s="2"/>
      <c r="S19" s="2"/>
      <c r="T19" s="2"/>
      <c r="U19" s="2"/>
      <c r="V19" s="2"/>
      <c r="W19" s="2"/>
      <c r="X19" s="2"/>
    </row>
    <row r="20" spans="1:24" x14ac:dyDescent="0.25">
      <c r="A20" s="2"/>
      <c r="B20" s="2"/>
      <c r="C20" s="2"/>
      <c r="D20" s="2"/>
      <c r="E20" s="2"/>
      <c r="F20" s="2"/>
      <c r="G20" s="2"/>
      <c r="H20" s="2"/>
      <c r="I20" s="2"/>
      <c r="J20" s="2"/>
      <c r="K20" s="2"/>
      <c r="L20" s="2"/>
      <c r="M20" s="2"/>
      <c r="N20" s="2"/>
      <c r="O20" s="2"/>
      <c r="P20" s="2"/>
      <c r="Q20" s="2"/>
      <c r="R20" s="2"/>
      <c r="S20" s="2"/>
      <c r="T20" s="2"/>
      <c r="U20" s="2"/>
      <c r="V20" s="2"/>
      <c r="W20" s="2"/>
      <c r="X20" s="2"/>
    </row>
    <row r="21" spans="1:24" x14ac:dyDescent="0.25">
      <c r="A21" s="2"/>
      <c r="B21" s="2"/>
      <c r="C21" s="2"/>
      <c r="D21" s="2"/>
      <c r="E21" s="2"/>
      <c r="F21" s="2"/>
      <c r="G21" s="2"/>
      <c r="H21" s="2"/>
      <c r="I21" s="2"/>
      <c r="J21" s="2"/>
      <c r="K21" s="2"/>
      <c r="L21" s="2"/>
      <c r="M21" s="2"/>
      <c r="N21" s="2"/>
      <c r="O21" s="2"/>
      <c r="P21" s="2"/>
      <c r="Q21" s="2"/>
      <c r="R21" s="2"/>
      <c r="S21" s="2"/>
      <c r="T21" s="2"/>
      <c r="U21" s="2"/>
      <c r="V21" s="2"/>
      <c r="W21" s="2"/>
      <c r="X21" s="2"/>
    </row>
    <row r="22" spans="1:24" x14ac:dyDescent="0.25">
      <c r="A22" s="2"/>
      <c r="B22" s="2"/>
      <c r="C22" s="2"/>
      <c r="D22" s="2"/>
      <c r="E22" s="2"/>
      <c r="F22" s="2"/>
      <c r="G22" s="2"/>
      <c r="H22" s="2"/>
      <c r="I22" s="2"/>
      <c r="J22" s="2"/>
      <c r="K22" s="2"/>
      <c r="L22" s="2"/>
      <c r="M22" s="2"/>
      <c r="N22" s="2"/>
      <c r="O22" s="2"/>
      <c r="P22" s="2"/>
      <c r="Q22" s="2"/>
      <c r="R22" s="2"/>
      <c r="S22" s="2"/>
      <c r="T22" s="2"/>
      <c r="U22" s="2"/>
      <c r="V22" s="2"/>
      <c r="W22" s="2"/>
      <c r="X22" s="2"/>
    </row>
    <row r="23" spans="1:24" x14ac:dyDescent="0.25">
      <c r="A23" s="2"/>
      <c r="B23" s="2"/>
      <c r="C23" s="2"/>
      <c r="D23" s="2"/>
      <c r="E23" s="2"/>
      <c r="F23" s="2"/>
      <c r="G23" s="2"/>
      <c r="H23" s="2"/>
      <c r="I23" s="2"/>
      <c r="J23" s="2"/>
      <c r="K23" s="2"/>
      <c r="L23" s="2"/>
      <c r="M23" s="2"/>
      <c r="N23" s="2"/>
      <c r="O23" s="2"/>
      <c r="P23" s="2"/>
      <c r="Q23" s="2"/>
      <c r="R23" s="2"/>
      <c r="S23" s="2"/>
      <c r="T23" s="2"/>
      <c r="U23" s="2"/>
      <c r="V23" s="2"/>
      <c r="W23" s="2"/>
      <c r="X23" s="2"/>
    </row>
    <row r="24" spans="1:24" x14ac:dyDescent="0.25">
      <c r="A24" s="2"/>
      <c r="B24" s="2"/>
      <c r="C24" s="2"/>
      <c r="D24" s="2"/>
      <c r="E24" s="2"/>
      <c r="F24" s="2"/>
      <c r="G24" s="2"/>
      <c r="H24" s="2"/>
      <c r="I24" s="2"/>
      <c r="J24" s="2"/>
      <c r="K24" s="2"/>
      <c r="L24" s="2"/>
      <c r="M24" s="2"/>
      <c r="N24" s="2"/>
      <c r="O24" s="2"/>
      <c r="P24" s="2"/>
      <c r="Q24" s="2"/>
      <c r="R24" s="2"/>
      <c r="S24" s="2"/>
      <c r="T24" s="2"/>
      <c r="U24" s="2"/>
      <c r="V24" s="2"/>
      <c r="W24" s="2"/>
      <c r="X24" s="2"/>
    </row>
    <row r="25" spans="1:24" x14ac:dyDescent="0.25">
      <c r="A25" s="2"/>
      <c r="B25" s="2"/>
      <c r="C25" s="2"/>
      <c r="D25" s="2"/>
      <c r="E25" s="2"/>
      <c r="F25" s="2"/>
      <c r="G25" s="2"/>
      <c r="H25" s="2"/>
      <c r="I25" s="2"/>
      <c r="J25" s="2"/>
      <c r="K25" s="2"/>
      <c r="L25" s="2"/>
      <c r="M25" s="2"/>
      <c r="N25" s="2"/>
      <c r="O25" s="2"/>
      <c r="P25" s="2"/>
      <c r="Q25" s="2"/>
      <c r="R25" s="2"/>
      <c r="S25" s="2"/>
      <c r="T25" s="2"/>
      <c r="U25" s="2"/>
      <c r="V25" s="2"/>
      <c r="W25" s="2"/>
      <c r="X25" s="2"/>
    </row>
    <row r="26" spans="1:24" x14ac:dyDescent="0.25">
      <c r="A26" s="2"/>
      <c r="B26" s="2"/>
      <c r="C26" s="2"/>
      <c r="D26" s="2"/>
      <c r="E26" s="2"/>
      <c r="F26" s="2"/>
      <c r="G26" s="2"/>
      <c r="H26" s="2"/>
      <c r="I26" s="2"/>
      <c r="J26" s="2"/>
      <c r="K26" s="2"/>
      <c r="L26" s="2"/>
      <c r="M26" s="2"/>
      <c r="N26" s="2"/>
      <c r="O26" s="2"/>
      <c r="P26" s="2"/>
      <c r="Q26" s="2"/>
      <c r="R26" s="2"/>
      <c r="S26" s="2"/>
      <c r="T26" s="2"/>
      <c r="U26" s="2"/>
      <c r="V26" s="2"/>
      <c r="W26" s="2"/>
      <c r="X26" s="2"/>
    </row>
    <row r="27" spans="1:24" x14ac:dyDescent="0.25">
      <c r="A27" s="2"/>
      <c r="B27" s="2"/>
      <c r="C27" s="2"/>
      <c r="D27" s="2"/>
      <c r="E27" s="2"/>
      <c r="F27" s="2"/>
      <c r="G27" s="2"/>
      <c r="H27" s="2"/>
      <c r="I27" s="2"/>
      <c r="J27" s="2"/>
      <c r="K27" s="2"/>
      <c r="L27" s="2"/>
      <c r="M27" s="2"/>
      <c r="N27" s="2"/>
      <c r="O27" s="2"/>
      <c r="P27" s="2"/>
      <c r="Q27" s="2"/>
      <c r="R27" s="2"/>
      <c r="S27" s="2"/>
      <c r="T27" s="2"/>
      <c r="U27" s="2"/>
      <c r="V27" s="2"/>
      <c r="W27" s="2"/>
      <c r="X27" s="2"/>
    </row>
    <row r="28" spans="1:24" x14ac:dyDescent="0.25">
      <c r="A28" s="2"/>
      <c r="B28" s="2"/>
      <c r="C28" s="2"/>
      <c r="D28" s="2"/>
      <c r="E28" s="2"/>
      <c r="F28" s="2"/>
      <c r="G28" s="2"/>
      <c r="H28" s="2"/>
      <c r="I28" s="2"/>
      <c r="J28" s="2"/>
      <c r="K28" s="2"/>
      <c r="L28" s="2"/>
      <c r="M28" s="2"/>
      <c r="N28" s="2"/>
      <c r="O28" s="2"/>
      <c r="P28" s="2"/>
      <c r="Q28" s="2"/>
      <c r="R28" s="2"/>
      <c r="S28" s="2"/>
      <c r="T28" s="2"/>
      <c r="U28" s="2"/>
      <c r="V28" s="2"/>
      <c r="W28" s="2"/>
      <c r="X28" s="2"/>
    </row>
    <row r="29" spans="1:24" x14ac:dyDescent="0.25">
      <c r="A29" s="2"/>
      <c r="B29" s="2"/>
      <c r="C29" s="2"/>
      <c r="D29" s="2"/>
      <c r="E29" s="2"/>
      <c r="F29" s="2"/>
      <c r="G29" s="2"/>
      <c r="H29" s="2"/>
      <c r="I29" s="2"/>
      <c r="J29" s="2"/>
      <c r="K29" s="2"/>
      <c r="L29" s="2"/>
      <c r="M29" s="2"/>
      <c r="N29" s="2"/>
      <c r="O29" s="2"/>
      <c r="P29" s="2"/>
      <c r="Q29" s="2"/>
      <c r="R29" s="2"/>
      <c r="S29" s="2"/>
      <c r="T29" s="2"/>
      <c r="U29" s="2"/>
      <c r="V29" s="2"/>
      <c r="W29" s="2"/>
      <c r="X29" s="2"/>
    </row>
    <row r="30" spans="1:24" x14ac:dyDescent="0.25">
      <c r="A30" s="2"/>
      <c r="B30" s="2"/>
      <c r="C30" s="2"/>
      <c r="D30" s="2"/>
      <c r="E30" s="2"/>
      <c r="F30" s="2"/>
      <c r="G30" s="2"/>
      <c r="H30" s="2"/>
      <c r="I30" s="2"/>
      <c r="J30" s="2"/>
      <c r="K30" s="2"/>
      <c r="L30" s="2"/>
      <c r="M30" s="2"/>
      <c r="N30" s="2"/>
      <c r="O30" s="2"/>
      <c r="P30" s="2"/>
      <c r="Q30" s="2"/>
      <c r="R30" s="2"/>
      <c r="S30" s="2"/>
      <c r="T30" s="2"/>
      <c r="U30" s="2"/>
      <c r="V30" s="2"/>
      <c r="W30" s="2"/>
      <c r="X30" s="2"/>
    </row>
    <row r="31" spans="1:24" x14ac:dyDescent="0.25">
      <c r="A31" s="2"/>
      <c r="B31" s="2"/>
      <c r="C31" s="2"/>
      <c r="D31" s="2"/>
      <c r="E31" s="2"/>
      <c r="F31" s="2"/>
      <c r="G31" s="2"/>
      <c r="H31" s="2"/>
      <c r="I31" s="2"/>
      <c r="J31" s="2"/>
      <c r="K31" s="2"/>
      <c r="L31" s="2"/>
      <c r="M31" s="2"/>
      <c r="N31" s="2"/>
      <c r="O31" s="2"/>
      <c r="P31" s="2"/>
      <c r="Q31" s="2"/>
      <c r="R31" s="2"/>
      <c r="S31" s="2"/>
      <c r="T31" s="2"/>
      <c r="U31" s="2"/>
      <c r="V31" s="2"/>
      <c r="W31" s="2"/>
      <c r="X31" s="2"/>
    </row>
    <row r="32" spans="1:24" x14ac:dyDescent="0.25">
      <c r="A32" s="2"/>
      <c r="B32" s="2"/>
      <c r="C32" s="2"/>
      <c r="D32" s="2"/>
      <c r="E32" s="2"/>
      <c r="F32" s="2"/>
      <c r="G32" s="2"/>
      <c r="H32" s="2"/>
      <c r="I32" s="2"/>
      <c r="J32" s="2"/>
      <c r="K32" s="2"/>
      <c r="L32" s="2"/>
      <c r="M32" s="2"/>
      <c r="N32" s="2"/>
      <c r="O32" s="2"/>
      <c r="P32" s="2"/>
      <c r="Q32" s="2"/>
      <c r="R32" s="2"/>
      <c r="S32" s="2"/>
      <c r="T32" s="2"/>
      <c r="U32" s="2"/>
      <c r="V32" s="2"/>
      <c r="W32" s="2"/>
      <c r="X32" s="2"/>
    </row>
    <row r="33" spans="1:24" x14ac:dyDescent="0.25">
      <c r="A33" s="2"/>
      <c r="B33" s="2"/>
      <c r="C33" s="2"/>
      <c r="D33" s="2"/>
      <c r="E33" s="2"/>
      <c r="F33" s="2"/>
      <c r="G33" s="2"/>
      <c r="H33" s="2"/>
      <c r="I33" s="2"/>
      <c r="J33" s="2"/>
      <c r="K33" s="2"/>
      <c r="L33" s="2"/>
      <c r="M33" s="2"/>
      <c r="N33" s="2"/>
      <c r="O33" s="2"/>
      <c r="P33" s="2"/>
      <c r="Q33" s="2"/>
      <c r="R33" s="2"/>
      <c r="S33" s="2"/>
      <c r="T33" s="2"/>
      <c r="U33" s="2"/>
      <c r="V33" s="2"/>
      <c r="W33" s="2"/>
      <c r="X33" s="2"/>
    </row>
    <row r="34" spans="1:24" x14ac:dyDescent="0.25">
      <c r="A34" s="2"/>
      <c r="B34" s="2"/>
      <c r="C34" s="2"/>
      <c r="D34" s="2"/>
      <c r="E34" s="2"/>
      <c r="F34" s="2"/>
      <c r="G34" s="2"/>
      <c r="H34" s="2"/>
      <c r="I34" s="2"/>
      <c r="J34" s="2"/>
      <c r="K34" s="2"/>
      <c r="L34" s="2"/>
      <c r="M34" s="2"/>
      <c r="N34" s="2"/>
      <c r="O34" s="2"/>
      <c r="P34" s="2"/>
      <c r="Q34" s="2"/>
      <c r="R34" s="2"/>
      <c r="S34" s="2"/>
      <c r="T34" s="2"/>
      <c r="U34" s="2"/>
      <c r="V34" s="2"/>
      <c r="W34" s="2"/>
      <c r="X34" s="2"/>
    </row>
    <row r="35" spans="1:24" x14ac:dyDescent="0.25">
      <c r="A35" s="2"/>
      <c r="B35" s="2"/>
      <c r="C35" s="2"/>
      <c r="D35" s="2"/>
      <c r="E35" s="2"/>
      <c r="F35" s="2"/>
      <c r="G35" s="2"/>
      <c r="H35" s="2"/>
      <c r="I35" s="2"/>
      <c r="J35" s="2"/>
      <c r="K35" s="2"/>
      <c r="L35" s="2"/>
      <c r="M35" s="2"/>
      <c r="N35" s="2"/>
      <c r="O35" s="2"/>
      <c r="P35" s="2"/>
      <c r="Q35" s="2"/>
      <c r="R35" s="2"/>
      <c r="S35" s="2"/>
      <c r="T35" s="2"/>
      <c r="U35" s="2"/>
      <c r="V35" s="2"/>
      <c r="W35" s="2"/>
      <c r="X35" s="2"/>
    </row>
    <row r="36" spans="1:24" x14ac:dyDescent="0.25">
      <c r="A36" s="2"/>
      <c r="B36" s="2"/>
      <c r="C36" s="2"/>
      <c r="D36" s="2"/>
      <c r="E36" s="2"/>
      <c r="F36" s="2"/>
      <c r="G36" s="2"/>
      <c r="H36" s="2"/>
      <c r="I36" s="2"/>
      <c r="J36" s="2"/>
      <c r="K36" s="2"/>
      <c r="L36" s="2"/>
      <c r="M36" s="2"/>
      <c r="N36" s="2"/>
      <c r="O36" s="2"/>
      <c r="P36" s="2"/>
      <c r="Q36" s="2"/>
      <c r="R36" s="2"/>
      <c r="S36" s="2"/>
      <c r="T36" s="2"/>
      <c r="U36" s="2"/>
      <c r="V36" s="2"/>
      <c r="W36" s="2"/>
      <c r="X36" s="2"/>
    </row>
    <row r="37" spans="1:24" x14ac:dyDescent="0.25">
      <c r="A37" s="2"/>
      <c r="B37" s="2"/>
      <c r="C37" s="2"/>
      <c r="D37" s="2"/>
      <c r="E37" s="2"/>
      <c r="F37" s="2"/>
      <c r="G37" s="2"/>
      <c r="H37" s="2"/>
      <c r="I37" s="2"/>
      <c r="J37" s="2"/>
      <c r="K37" s="2"/>
      <c r="L37" s="2"/>
      <c r="M37" s="2"/>
      <c r="N37" s="2"/>
      <c r="O37" s="2"/>
      <c r="P37" s="2"/>
      <c r="Q37" s="2"/>
      <c r="R37" s="2"/>
      <c r="S37" s="2"/>
      <c r="T37" s="2"/>
      <c r="U37" s="2"/>
      <c r="V37" s="2"/>
      <c r="W37" s="2"/>
      <c r="X37" s="2"/>
    </row>
    <row r="38" spans="1:24" x14ac:dyDescent="0.25">
      <c r="A38" s="2"/>
      <c r="B38" s="2"/>
      <c r="C38" s="2"/>
      <c r="D38" s="2"/>
      <c r="E38" s="2"/>
      <c r="F38" s="2"/>
      <c r="G38" s="2"/>
      <c r="H38" s="2"/>
      <c r="I38" s="2"/>
      <c r="J38" s="2"/>
      <c r="K38" s="2"/>
      <c r="L38" s="2"/>
      <c r="M38" s="2"/>
      <c r="N38" s="2"/>
      <c r="O38" s="2"/>
      <c r="P38" s="2"/>
      <c r="Q38" s="2"/>
      <c r="R38" s="2"/>
      <c r="S38" s="2"/>
      <c r="T38" s="2"/>
      <c r="U38" s="2"/>
      <c r="V38" s="2"/>
      <c r="W38" s="2"/>
      <c r="X38" s="2"/>
    </row>
    <row r="39" spans="1:24" x14ac:dyDescent="0.25">
      <c r="A39" s="2"/>
      <c r="B39" s="2"/>
      <c r="C39" s="2"/>
      <c r="D39" s="2"/>
      <c r="E39" s="2"/>
      <c r="F39" s="2"/>
      <c r="G39" s="2"/>
      <c r="H39" s="2"/>
      <c r="I39" s="2"/>
      <c r="J39" s="2"/>
      <c r="K39" s="2"/>
      <c r="L39" s="2"/>
      <c r="M39" s="2"/>
      <c r="N39" s="2"/>
      <c r="O39" s="2"/>
      <c r="P39" s="2"/>
      <c r="Q39" s="2"/>
      <c r="R39" s="2"/>
      <c r="S39" s="2"/>
      <c r="T39" s="2"/>
      <c r="U39" s="2"/>
      <c r="V39" s="2"/>
      <c r="W39" s="2"/>
      <c r="X39" s="2"/>
    </row>
    <row r="40" spans="1:24" x14ac:dyDescent="0.25">
      <c r="A40" s="2"/>
      <c r="B40" s="2"/>
      <c r="C40" s="2"/>
      <c r="D40" s="2"/>
      <c r="E40" s="2"/>
      <c r="F40" s="2"/>
      <c r="G40" s="2"/>
      <c r="H40" s="2"/>
      <c r="I40" s="2"/>
      <c r="J40" s="2"/>
      <c r="K40" s="2"/>
      <c r="L40" s="2"/>
      <c r="M40" s="2"/>
      <c r="N40" s="2"/>
      <c r="O40" s="2"/>
      <c r="P40" s="2"/>
      <c r="Q40" s="2"/>
      <c r="R40" s="2"/>
      <c r="S40" s="2"/>
      <c r="T40" s="2"/>
      <c r="U40" s="2"/>
      <c r="V40" s="2"/>
      <c r="W40" s="2"/>
      <c r="X40" s="2"/>
    </row>
    <row r="41" spans="1:24" x14ac:dyDescent="0.25">
      <c r="A41" s="2"/>
      <c r="B41" s="2"/>
      <c r="C41" s="2"/>
      <c r="D41" s="2"/>
      <c r="E41" s="2"/>
      <c r="F41" s="2"/>
      <c r="G41" s="2"/>
      <c r="H41" s="2"/>
      <c r="I41" s="2"/>
      <c r="J41" s="2"/>
      <c r="K41" s="2"/>
      <c r="L41" s="2"/>
      <c r="M41" s="2"/>
      <c r="N41" s="2"/>
      <c r="O41" s="2"/>
      <c r="P41" s="2"/>
      <c r="Q41" s="2"/>
      <c r="R41" s="2"/>
      <c r="S41" s="2"/>
      <c r="T41" s="2"/>
      <c r="U41" s="2"/>
      <c r="V41" s="2"/>
      <c r="W41" s="2"/>
      <c r="X41" s="2"/>
    </row>
    <row r="42" spans="1:24" x14ac:dyDescent="0.25">
      <c r="A42" s="2"/>
      <c r="B42" s="2"/>
      <c r="C42" s="2"/>
      <c r="D42" s="2"/>
      <c r="E42" s="2"/>
      <c r="F42" s="2"/>
      <c r="G42" s="2"/>
      <c r="H42" s="2"/>
      <c r="I42" s="2"/>
      <c r="J42" s="2"/>
      <c r="K42" s="2"/>
      <c r="L42" s="2"/>
      <c r="M42" s="2"/>
      <c r="N42" s="2"/>
      <c r="O42" s="2"/>
      <c r="P42" s="2"/>
      <c r="Q42" s="2"/>
      <c r="R42" s="2"/>
      <c r="S42" s="2"/>
      <c r="T42" s="2"/>
      <c r="U42" s="2"/>
      <c r="V42" s="2"/>
      <c r="W42" s="2"/>
      <c r="X42" s="2"/>
    </row>
    <row r="43" spans="1:24" x14ac:dyDescent="0.25">
      <c r="A43" s="2"/>
      <c r="B43" s="2"/>
      <c r="C43" s="2"/>
      <c r="D43" s="2"/>
      <c r="E43" s="2"/>
      <c r="F43" s="2"/>
      <c r="G43" s="2"/>
      <c r="H43" s="2"/>
      <c r="I43" s="2"/>
      <c r="J43" s="2"/>
      <c r="K43" s="2"/>
      <c r="L43" s="2"/>
      <c r="M43" s="2"/>
      <c r="N43" s="2"/>
      <c r="O43" s="2"/>
      <c r="P43" s="2"/>
      <c r="Q43" s="2"/>
      <c r="R43" s="2"/>
      <c r="S43" s="2"/>
      <c r="T43" s="2"/>
      <c r="U43" s="2"/>
      <c r="V43" s="2"/>
      <c r="W43" s="2"/>
      <c r="X43" s="2"/>
    </row>
    <row r="44" spans="1:24" x14ac:dyDescent="0.25">
      <c r="A44" s="2"/>
      <c r="B44" s="2"/>
      <c r="C44" s="2"/>
      <c r="D44" s="2"/>
      <c r="E44" s="2"/>
      <c r="F44" s="2"/>
      <c r="G44" s="2"/>
      <c r="H44" s="2"/>
      <c r="I44" s="2"/>
      <c r="J44" s="2"/>
      <c r="K44" s="2"/>
      <c r="L44" s="2"/>
      <c r="M44" s="2"/>
      <c r="N44" s="2"/>
      <c r="O44" s="2"/>
      <c r="P44" s="2"/>
      <c r="Q44" s="2"/>
      <c r="R44" s="2"/>
      <c r="S44" s="2"/>
      <c r="T44" s="2"/>
      <c r="U44" s="2"/>
      <c r="V44" s="2"/>
      <c r="W44" s="2"/>
      <c r="X44" s="2"/>
    </row>
    <row r="45" spans="1:24" x14ac:dyDescent="0.25">
      <c r="A45" s="2"/>
      <c r="B45" s="2"/>
      <c r="C45" s="2"/>
      <c r="D45" s="2"/>
      <c r="E45" s="2"/>
      <c r="F45" s="2"/>
      <c r="G45" s="2"/>
      <c r="H45" s="2"/>
      <c r="I45" s="2"/>
      <c r="J45" s="2"/>
      <c r="K45" s="2"/>
      <c r="L45" s="2"/>
      <c r="M45" s="2"/>
      <c r="N45" s="2"/>
      <c r="O45" s="2"/>
      <c r="P45" s="2"/>
      <c r="Q45" s="2"/>
      <c r="R45" s="2"/>
      <c r="S45" s="2"/>
      <c r="T45" s="2"/>
      <c r="U45" s="2"/>
      <c r="V45" s="2"/>
      <c r="W45" s="2"/>
      <c r="X45" s="2"/>
    </row>
    <row r="46" spans="1:24" x14ac:dyDescent="0.25">
      <c r="A46" s="2"/>
      <c r="B46" s="2"/>
      <c r="C46" s="2"/>
      <c r="D46" s="2"/>
      <c r="E46" s="2"/>
      <c r="F46" s="2"/>
      <c r="G46" s="2"/>
      <c r="H46" s="2"/>
      <c r="I46" s="2"/>
      <c r="J46" s="2"/>
      <c r="K46" s="2"/>
      <c r="L46" s="2"/>
      <c r="M46" s="2"/>
      <c r="N46" s="2"/>
      <c r="O46" s="2"/>
      <c r="P46" s="2"/>
      <c r="Q46" s="2"/>
      <c r="R46" s="2"/>
      <c r="S46" s="2"/>
      <c r="T46" s="2"/>
      <c r="U46" s="2"/>
      <c r="V46" s="2"/>
      <c r="W46" s="2"/>
      <c r="X46" s="2"/>
    </row>
    <row r="47" spans="1:24" x14ac:dyDescent="0.25">
      <c r="A47" s="2"/>
      <c r="B47" s="2"/>
      <c r="C47" s="2"/>
      <c r="D47" s="2"/>
      <c r="E47" s="2"/>
      <c r="F47" s="2"/>
      <c r="G47" s="2"/>
      <c r="H47" s="2"/>
      <c r="I47" s="2"/>
      <c r="J47" s="2"/>
      <c r="K47" s="2"/>
      <c r="L47" s="2"/>
      <c r="M47" s="2"/>
      <c r="N47" s="2"/>
      <c r="O47" s="2"/>
      <c r="P47" s="2"/>
      <c r="Q47" s="2"/>
      <c r="R47" s="2"/>
      <c r="S47" s="2"/>
      <c r="T47" s="2"/>
      <c r="U47" s="2"/>
      <c r="V47" s="2"/>
      <c r="W47" s="2"/>
      <c r="X47" s="2"/>
    </row>
    <row r="48" spans="1:24" x14ac:dyDescent="0.25">
      <c r="A48" s="2"/>
      <c r="B48" s="2"/>
      <c r="C48" s="2"/>
      <c r="D48" s="2"/>
      <c r="E48" s="2"/>
      <c r="F48" s="2"/>
      <c r="G48" s="2"/>
      <c r="H48" s="2"/>
      <c r="I48" s="2"/>
      <c r="J48" s="2"/>
      <c r="K48" s="2"/>
      <c r="L48" s="2"/>
      <c r="M48" s="2"/>
      <c r="N48" s="2"/>
      <c r="O48" s="2"/>
      <c r="P48" s="2"/>
      <c r="Q48" s="2"/>
      <c r="R48" s="2"/>
      <c r="S48" s="2"/>
      <c r="T48" s="2"/>
      <c r="U48" s="2"/>
      <c r="V48" s="2"/>
      <c r="W48" s="2"/>
      <c r="X48" s="2"/>
    </row>
    <row r="49" spans="1:24" x14ac:dyDescent="0.25">
      <c r="A49" s="2"/>
      <c r="B49" s="2"/>
      <c r="C49" s="2"/>
      <c r="D49" s="2"/>
      <c r="E49" s="2"/>
      <c r="F49" s="2"/>
      <c r="G49" s="2"/>
      <c r="H49" s="2"/>
      <c r="I49" s="2"/>
      <c r="J49" s="2"/>
      <c r="K49" s="2"/>
      <c r="L49" s="2"/>
      <c r="M49" s="2"/>
      <c r="N49" s="2"/>
      <c r="O49" s="2"/>
      <c r="P49" s="2"/>
      <c r="Q49" s="2"/>
      <c r="R49" s="2"/>
      <c r="S49" s="2"/>
      <c r="T49" s="2"/>
      <c r="U49" s="2"/>
      <c r="V49" s="2"/>
      <c r="W49" s="2"/>
      <c r="X49" s="2"/>
    </row>
    <row r="50" spans="1:24" x14ac:dyDescent="0.25">
      <c r="A50" s="2"/>
      <c r="B50" s="2"/>
      <c r="C50" s="2"/>
      <c r="D50" s="2"/>
      <c r="E50" s="2"/>
      <c r="F50" s="2"/>
      <c r="G50" s="2"/>
      <c r="H50" s="2"/>
      <c r="I50" s="2"/>
      <c r="J50" s="2"/>
      <c r="K50" s="2"/>
      <c r="L50" s="2"/>
      <c r="M50" s="2"/>
      <c r="N50" s="2"/>
      <c r="O50" s="2"/>
      <c r="P50" s="2"/>
      <c r="Q50" s="2"/>
      <c r="R50" s="2"/>
      <c r="S50" s="2"/>
      <c r="T50" s="2"/>
      <c r="U50" s="2"/>
      <c r="V50" s="2"/>
      <c r="W50" s="2"/>
      <c r="X50" s="2"/>
    </row>
    <row r="51" spans="1:24" x14ac:dyDescent="0.25">
      <c r="A51" s="2"/>
      <c r="B51" s="2"/>
      <c r="C51" s="2"/>
      <c r="D51" s="2"/>
      <c r="E51" s="2"/>
      <c r="F51" s="2"/>
      <c r="G51" s="2"/>
      <c r="H51" s="2"/>
      <c r="I51" s="2"/>
      <c r="J51" s="2"/>
      <c r="K51" s="2"/>
      <c r="L51" s="2"/>
      <c r="M51" s="2"/>
      <c r="N51" s="2"/>
      <c r="O51" s="2"/>
      <c r="P51" s="2"/>
      <c r="Q51" s="2"/>
      <c r="R51" s="2"/>
      <c r="S51" s="2"/>
      <c r="T51" s="2"/>
      <c r="U51" s="2"/>
      <c r="V51" s="2"/>
      <c r="W51" s="2"/>
      <c r="X51" s="2"/>
    </row>
  </sheetData>
  <mergeCells count="1">
    <mergeCell ref="B6:H6"/>
  </mergeCells>
  <printOptions gridLines="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5</vt:i4>
      </vt:variant>
    </vt:vector>
  </HeadingPairs>
  <TitlesOfParts>
    <vt:vector size="5" baseType="lpstr">
      <vt:lpstr>Oppgave N9.1</vt:lpstr>
      <vt:lpstr>Illustrasjon Oppgave N9.2</vt:lpstr>
      <vt:lpstr>Oppgave N9.7a</vt:lpstr>
      <vt:lpstr>Oppgave N9.7b</vt:lpstr>
      <vt:lpstr>Oppgave N9.8</vt:lpstr>
    </vt:vector>
  </TitlesOfParts>
  <Company>Norges Handelshøyskole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PIG</dc:creator>
  <cp:lastModifiedBy>Kristian Viken</cp:lastModifiedBy>
  <dcterms:created xsi:type="dcterms:W3CDTF">2015-11-06T13:26:16Z</dcterms:created>
  <dcterms:modified xsi:type="dcterms:W3CDTF">2015-12-16T14:19:45Z</dcterms:modified>
</cp:coreProperties>
</file>