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Tabell 2.9 og 2.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Budsjetterer et låns kontantstrøm, oppdelt i renter og avdrag. Avdragsprofil kan være enten serie- eller annuitetslån. Dette angis i celle B5. Lånets kontanstrøm oppdelt i renter og avdrag for valgt avdragsprofil vises i linjene 23-25. De får du se om du klikker på plusstegnet foran linje 26</t>
        </r>
      </text>
    </comment>
    <comment ref="B5" authorId="0">
      <text>
        <r>
          <rPr>
            <sz val="9"/>
            <rFont val="Tahoma"/>
            <family val="2"/>
          </rPr>
          <t xml:space="preserve">Settes lik 1 hvis serielån, hva som helst annet hvis annuitetslån
</t>
        </r>
      </text>
    </comment>
  </commentList>
</comments>
</file>

<file path=xl/sharedStrings.xml><?xml version="1.0" encoding="utf-8"?>
<sst xmlns="http://schemas.openxmlformats.org/spreadsheetml/2006/main" count="20" uniqueCount="15">
  <si>
    <t>Les dette</t>
  </si>
  <si>
    <t>Lånebeløp</t>
  </si>
  <si>
    <t>1 000 kr</t>
  </si>
  <si>
    <t>Nominell rentesats</t>
  </si>
  <si>
    <t>p.a.</t>
  </si>
  <si>
    <t>Løpetid</t>
  </si>
  <si>
    <t>år</t>
  </si>
  <si>
    <t>Serie/annuitetslån</t>
  </si>
  <si>
    <t>År</t>
  </si>
  <si>
    <t>Serielån</t>
  </si>
  <si>
    <t>Avdrag</t>
  </si>
  <si>
    <t>Restgjeld</t>
  </si>
  <si>
    <t>Renter</t>
  </si>
  <si>
    <t>Kontantstrøm</t>
  </si>
  <si>
    <t>Annuitetslån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</si>
</sst>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165" fontId="18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42" applyFont="1">
      <alignment/>
      <protection/>
    </xf>
    <xf numFmtId="0" fontId="18" fillId="0" borderId="0" xfId="42">
      <alignment/>
      <protection/>
    </xf>
    <xf numFmtId="3" fontId="20" fillId="0" borderId="0" xfId="42" applyNumberFormat="1" applyFont="1">
      <alignment/>
      <protection/>
    </xf>
    <xf numFmtId="0" fontId="19" fillId="0" borderId="0" xfId="42" applyFont="1" applyAlignment="1" quotePrefix="1">
      <alignment horizontal="left"/>
      <protection/>
    </xf>
    <xf numFmtId="10" fontId="20" fillId="0" borderId="0" xfId="51" applyNumberFormat="1" applyFont="1" applyAlignment="1">
      <alignment/>
    </xf>
    <xf numFmtId="0" fontId="20" fillId="0" borderId="0" xfId="42" applyFont="1">
      <alignment/>
      <protection/>
    </xf>
    <xf numFmtId="0" fontId="19" fillId="0" borderId="0" xfId="42" applyFont="1" applyAlignment="1">
      <alignment horizontal="center"/>
      <protection/>
    </xf>
    <xf numFmtId="3" fontId="19" fillId="0" borderId="10" xfId="42" applyNumberFormat="1" applyFont="1" applyBorder="1" applyAlignment="1">
      <alignment horizontal="left"/>
      <protection/>
    </xf>
    <xf numFmtId="3" fontId="19" fillId="0" borderId="10" xfId="42" applyNumberFormat="1" applyFont="1" applyBorder="1" applyAlignment="1">
      <alignment horizontal="right"/>
      <protection/>
    </xf>
    <xf numFmtId="3" fontId="19" fillId="0" borderId="0" xfId="42" applyNumberFormat="1" applyFont="1">
      <alignment/>
      <protection/>
    </xf>
    <xf numFmtId="3" fontId="19" fillId="0" borderId="11" xfId="42" applyNumberFormat="1" applyFont="1" applyBorder="1">
      <alignment/>
      <protection/>
    </xf>
    <xf numFmtId="0" fontId="18" fillId="0" borderId="0" xfId="43">
      <alignment/>
      <protection/>
    </xf>
    <xf numFmtId="1" fontId="19" fillId="0" borderId="0" xfId="42" applyNumberFormat="1" applyFont="1">
      <alignment/>
      <protection/>
    </xf>
    <xf numFmtId="164" fontId="19" fillId="0" borderId="0" xfId="54" applyNumberFormat="1" applyFont="1" applyAlignment="1">
      <alignment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2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ormal 2" xfId="42"/>
    <cellStyle name="Normal 3" xfId="43"/>
    <cellStyle name="Nøytral" xfId="44"/>
    <cellStyle name="Overskrift 1" xfId="45"/>
    <cellStyle name="Overskrift 2" xfId="46"/>
    <cellStyle name="Overskrift 3" xfId="47"/>
    <cellStyle name="Overskrift 4" xfId="48"/>
    <cellStyle name="Percent 2" xfId="49"/>
    <cellStyle name="Percent" xfId="50"/>
    <cellStyle name="Prosent 2" xfId="51"/>
    <cellStyle name="Tittel" xfId="52"/>
    <cellStyle name="Totalt" xfId="53"/>
    <cellStyle name="Comma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50" zoomScaleNormal="150" zoomScalePageLayoutView="0" workbookViewId="0" topLeftCell="A1">
      <selection activeCell="H8" sqref="H8"/>
    </sheetView>
  </sheetViews>
  <sheetFormatPr defaultColWidth="9.140625" defaultRowHeight="15" outlineLevelRow="1"/>
  <cols>
    <col min="1" max="1" width="20.7109375" style="2" customWidth="1"/>
    <col min="2" max="2" width="9.421875" style="2" bestFit="1" customWidth="1"/>
    <col min="3" max="3" width="11.8515625" style="2" bestFit="1" customWidth="1"/>
    <col min="4" max="5" width="10.140625" style="2" bestFit="1" customWidth="1"/>
    <col min="6" max="16384" width="9.140625" style="2" customWidth="1"/>
  </cols>
  <sheetData>
    <row r="1" spans="1:5" ht="51" customHeight="1">
      <c r="A1" s="1" t="s">
        <v>0</v>
      </c>
      <c r="B1" s="1"/>
      <c r="C1" s="1"/>
      <c r="D1" s="1"/>
      <c r="E1" s="1"/>
    </row>
    <row r="2" spans="1:5" ht="15">
      <c r="A2" s="1" t="s">
        <v>1</v>
      </c>
      <c r="B2" s="3">
        <v>6000</v>
      </c>
      <c r="C2" s="4" t="s">
        <v>2</v>
      </c>
      <c r="D2" s="1"/>
      <c r="E2" s="1"/>
    </row>
    <row r="3" spans="1:5" ht="15">
      <c r="A3" s="1" t="s">
        <v>3</v>
      </c>
      <c r="B3" s="5">
        <v>0.06</v>
      </c>
      <c r="C3" s="1" t="s">
        <v>4</v>
      </c>
      <c r="D3" s="1"/>
      <c r="E3" s="1"/>
    </row>
    <row r="4" spans="1:5" ht="15">
      <c r="A4" s="1" t="s">
        <v>5</v>
      </c>
      <c r="B4" s="6">
        <v>3</v>
      </c>
      <c r="C4" s="1" t="s">
        <v>6</v>
      </c>
      <c r="D4" s="1"/>
      <c r="E4" s="1"/>
    </row>
    <row r="5" spans="1:5" ht="15">
      <c r="A5" s="1" t="s">
        <v>7</v>
      </c>
      <c r="B5" s="1">
        <v>1</v>
      </c>
      <c r="C5" s="1"/>
      <c r="D5" s="1"/>
      <c r="E5" s="1"/>
    </row>
    <row r="6" spans="1:5" ht="15">
      <c r="A6" s="1"/>
      <c r="B6" s="7" t="s">
        <v>8</v>
      </c>
      <c r="C6" s="7"/>
      <c r="D6" s="7"/>
      <c r="E6" s="7"/>
    </row>
    <row r="7" spans="1:5" ht="15">
      <c r="A7" s="8" t="s">
        <v>9</v>
      </c>
      <c r="B7" s="9">
        <v>2010</v>
      </c>
      <c r="C7" s="9">
        <f>B7+1</f>
        <v>2011</v>
      </c>
      <c r="D7" s="9">
        <f>C7+1</f>
        <v>2012</v>
      </c>
      <c r="E7" s="9">
        <f>D7+1</f>
        <v>2013</v>
      </c>
    </row>
    <row r="8" spans="1:5" ht="15">
      <c r="A8" s="1" t="str">
        <f>A2</f>
        <v>Lånebeløp</v>
      </c>
      <c r="B8" s="10">
        <f>B2</f>
        <v>6000</v>
      </c>
      <c r="C8" s="10"/>
      <c r="D8" s="10"/>
      <c r="E8" s="10"/>
    </row>
    <row r="9" spans="1:5" ht="15">
      <c r="A9" s="1" t="s">
        <v>10</v>
      </c>
      <c r="B9" s="10"/>
      <c r="C9" s="10">
        <f>-$B$2/$B$4</f>
        <v>-2000</v>
      </c>
      <c r="D9" s="10">
        <f>-$B$2/$B$4</f>
        <v>-2000</v>
      </c>
      <c r="E9" s="10">
        <f>-$B$2/$B$4</f>
        <v>-2000</v>
      </c>
    </row>
    <row r="10" spans="1:5" ht="15">
      <c r="A10" s="1" t="s">
        <v>11</v>
      </c>
      <c r="B10" s="10">
        <f>B8</f>
        <v>6000</v>
      </c>
      <c r="C10" s="10">
        <f>B10+C9</f>
        <v>4000</v>
      </c>
      <c r="D10" s="10">
        <f>C10+D9</f>
        <v>2000</v>
      </c>
      <c r="E10" s="10">
        <f>D10+E9</f>
        <v>0</v>
      </c>
    </row>
    <row r="11" spans="1:5" ht="15">
      <c r="A11" s="1" t="s">
        <v>12</v>
      </c>
      <c r="B11" s="10"/>
      <c r="C11" s="10">
        <f>-B10*$B$3</f>
        <v>-360</v>
      </c>
      <c r="D11" s="10">
        <f>-C10*$B$3</f>
        <v>-240</v>
      </c>
      <c r="E11" s="10">
        <f>-D10*$B$3</f>
        <v>-120</v>
      </c>
    </row>
    <row r="12" spans="1:5" ht="15.75" thickBot="1">
      <c r="A12" s="11" t="s">
        <v>13</v>
      </c>
      <c r="B12" s="11">
        <f>B8+B9+B11</f>
        <v>6000</v>
      </c>
      <c r="C12" s="11">
        <f>C8+C9+C11</f>
        <v>-2360</v>
      </c>
      <c r="D12" s="11">
        <f>D8+D9+D11</f>
        <v>-2240</v>
      </c>
      <c r="E12" s="11">
        <f>E8+E9+E11</f>
        <v>-2120</v>
      </c>
    </row>
    <row r="13" ht="13.5" thickTop="1"/>
    <row r="14" spans="1:5" ht="12.75">
      <c r="A14" s="12"/>
      <c r="B14" s="12"/>
      <c r="C14" s="12"/>
      <c r="D14" s="12"/>
      <c r="E14" s="12"/>
    </row>
    <row r="15" spans="1:5" ht="15">
      <c r="A15" s="1"/>
      <c r="B15" s="7" t="s">
        <v>8</v>
      </c>
      <c r="C15" s="7"/>
      <c r="D15" s="7"/>
      <c r="E15" s="7"/>
    </row>
    <row r="16" spans="1:5" ht="15">
      <c r="A16" s="8" t="s">
        <v>14</v>
      </c>
      <c r="B16" s="9">
        <f>B7</f>
        <v>2010</v>
      </c>
      <c r="C16" s="9">
        <f>B16+1</f>
        <v>2011</v>
      </c>
      <c r="D16" s="9">
        <f>C16+1</f>
        <v>2012</v>
      </c>
      <c r="E16" s="9">
        <f>D16+1</f>
        <v>2013</v>
      </c>
    </row>
    <row r="17" spans="1:5" ht="15">
      <c r="A17" s="1" t="str">
        <f>A2</f>
        <v>Lånebeløp</v>
      </c>
      <c r="B17" s="10">
        <f>B2</f>
        <v>6000</v>
      </c>
      <c r="C17" s="1"/>
      <c r="D17" s="1"/>
      <c r="E17" s="1"/>
    </row>
    <row r="18" spans="1:5" ht="15">
      <c r="A18" s="1" t="str">
        <f>A9</f>
        <v>Avdrag</v>
      </c>
      <c r="B18" s="1"/>
      <c r="C18" s="13">
        <f>C21-C20</f>
        <v>-1884.6588767433063</v>
      </c>
      <c r="D18" s="13">
        <f>D21-D20</f>
        <v>-1997.7384093479047</v>
      </c>
      <c r="E18" s="13">
        <f>E21-E20</f>
        <v>-2117.602713908779</v>
      </c>
    </row>
    <row r="19" spans="1:5" ht="15">
      <c r="A19" s="1" t="str">
        <f>A10</f>
        <v>Restgjeld</v>
      </c>
      <c r="B19" s="1">
        <f>B17</f>
        <v>6000</v>
      </c>
      <c r="C19" s="13">
        <f>B19+C18</f>
        <v>4115.341123256694</v>
      </c>
      <c r="D19" s="13">
        <f>C19+D18</f>
        <v>2117.602713908789</v>
      </c>
      <c r="E19" s="13">
        <f>D19+E18</f>
        <v>1.000444171950221E-11</v>
      </c>
    </row>
    <row r="20" spans="1:5" ht="15">
      <c r="A20" s="1" t="s">
        <v>12</v>
      </c>
      <c r="B20" s="1"/>
      <c r="C20" s="14">
        <f>-B19*$B$3</f>
        <v>-360</v>
      </c>
      <c r="D20" s="14">
        <f>-C19*$B$3</f>
        <v>-246.92046739540163</v>
      </c>
      <c r="E20" s="14">
        <f>-D19*$B$3</f>
        <v>-127.05616283452734</v>
      </c>
    </row>
    <row r="21" spans="1:5" ht="15.75" thickBot="1">
      <c r="A21" s="11" t="s">
        <v>13</v>
      </c>
      <c r="B21" s="11">
        <f>B17</f>
        <v>6000</v>
      </c>
      <c r="C21" s="11">
        <f>PMT(B3,B4,B21)</f>
        <v>-2244.6588767433063</v>
      </c>
      <c r="D21" s="11">
        <f>C21</f>
        <v>-2244.6588767433063</v>
      </c>
      <c r="E21" s="11">
        <f>D21</f>
        <v>-2244.6588767433063</v>
      </c>
    </row>
    <row r="22" ht="13.5" thickTop="1"/>
    <row r="23" spans="1:5" ht="15" hidden="1" outlineLevel="1">
      <c r="A23" s="1" t="str">
        <f>A21</f>
        <v>Kontantstrøm</v>
      </c>
      <c r="B23" s="14">
        <f>IF($B$5=1,B12,B21)</f>
        <v>6000</v>
      </c>
      <c r="C23" s="14">
        <f>IF($B$5=1,C12,C21)</f>
        <v>-2360</v>
      </c>
      <c r="D23" s="14">
        <f>IF($B$5=1,D12,D21)</f>
        <v>-2240</v>
      </c>
      <c r="E23" s="14">
        <f>IF($B$5=1,E12,E21)</f>
        <v>-2120</v>
      </c>
    </row>
    <row r="24" spans="1:5" ht="15" hidden="1" outlineLevel="1">
      <c r="A24" s="1" t="s">
        <v>12</v>
      </c>
      <c r="B24" s="14"/>
      <c r="C24" s="14">
        <f>IF($B$5=1,C11,C20)</f>
        <v>-360</v>
      </c>
      <c r="D24" s="14">
        <f>IF($B$5=1,D11,D20)</f>
        <v>-240</v>
      </c>
      <c r="E24" s="14">
        <f>IF($B$5=1,E11,E20)</f>
        <v>-120</v>
      </c>
    </row>
    <row r="25" spans="1:5" ht="15" hidden="1" outlineLevel="1">
      <c r="A25" s="1" t="s">
        <v>10</v>
      </c>
      <c r="B25" s="14"/>
      <c r="C25" s="14">
        <f>IF($B$5=1,C9,C18)</f>
        <v>-2000</v>
      </c>
      <c r="D25" s="14">
        <f>IF($B$5=1,D9,D18)</f>
        <v>-2000</v>
      </c>
      <c r="E25" s="14">
        <f>IF($B$5=1,E9,E18)</f>
        <v>-2000</v>
      </c>
    </row>
    <row r="26" ht="12.75" collapsed="1"/>
  </sheetData>
  <sheetProtection/>
  <mergeCells count="2">
    <mergeCell ref="B6:E6"/>
    <mergeCell ref="B15:E15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Soldal</dc:creator>
  <cp:keywords/>
  <dc:description/>
  <cp:lastModifiedBy>Trond Soldal</cp:lastModifiedBy>
  <dcterms:created xsi:type="dcterms:W3CDTF">2009-06-19T19:28:57Z</dcterms:created>
  <dcterms:modified xsi:type="dcterms:W3CDTF">2009-06-19T19:30:43Z</dcterms:modified>
  <cp:category/>
  <cp:version/>
  <cp:contentType/>
  <cp:contentStatus/>
</cp:coreProperties>
</file>