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Delspørsmål a" sheetId="1" r:id="rId1"/>
    <sheet name="Delspørsmål b" sheetId="2" r:id="rId2"/>
    <sheet name="Delspørsmål c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</author>
  </authors>
  <commentList>
    <comment ref="G7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8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7" authorId="0">
      <text>
        <r>
          <rPr>
            <sz val="9"/>
            <rFont val="Tahoma"/>
            <family val="2"/>
          </rPr>
          <t>Arbeidskapital knyttet til omsetning i første driftsår, henføres til tidspunkt null,
jfr. del 2.2 i læreboken.</t>
        </r>
      </text>
    </comment>
    <comment ref="A1" authorId="0">
      <text>
        <r>
          <rPr>
            <sz val="12"/>
            <rFont val="Tahoma"/>
            <family val="2"/>
          </rPr>
          <t>Med dette regnearket kan du budsjettere utviklingen i arbeidskapital ved alternative forutsetninger og utviklingen i pris og salgsvolum for et produkt. Arbeidskapitalprosenten forutsettes konstant.</t>
        </r>
      </text>
    </comment>
  </commentList>
</comments>
</file>

<file path=xl/comments2.xml><?xml version="1.0" encoding="utf-8"?>
<comments xmlns="http://schemas.openxmlformats.org/spreadsheetml/2006/main">
  <authors>
    <author>Per Ivar</author>
  </authors>
  <commentList>
    <comment ref="G3" authorId="0">
      <text>
        <r>
          <rPr>
            <sz val="9"/>
            <rFont val="Tahoma"/>
            <family val="2"/>
          </rPr>
          <t>Årlig endring i ferdigvareprisen.
Kalles ofte spesiell prisstigning.</t>
        </r>
      </text>
    </comment>
    <comment ref="B6" authorId="0">
      <text>
        <r>
          <rPr>
            <sz val="9"/>
            <rFont val="Tahoma"/>
            <family val="2"/>
          </rPr>
          <t>Arbeidskapital knyttet til omsetning i første driftsår, henføres til tidspunkt null,
jfr. del 2.2 i læreboken.</t>
        </r>
      </text>
    </comment>
    <comment ref="G6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7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8" authorId="0">
      <text>
        <r>
          <rPr>
            <sz val="9"/>
            <rFont val="Tahoma"/>
            <family val="2"/>
          </rPr>
          <t xml:space="preserve">Her hentes arbeidskapitalen fra delspørsmål a i denne arbeidsboken.
</t>
        </r>
      </text>
    </comment>
  </commentList>
</comments>
</file>

<file path=xl/comments3.xml><?xml version="1.0" encoding="utf-8"?>
<comments xmlns="http://schemas.openxmlformats.org/spreadsheetml/2006/main">
  <authors>
    <author>Per Ivar</author>
  </authors>
  <commentList>
    <comment ref="A1" authorId="0">
      <text>
        <r>
          <rPr>
            <sz val="12"/>
            <rFont val="Tahoma"/>
            <family val="2"/>
          </rPr>
          <t xml:space="preserve">Med dette regnearket kan du budsjettere arbeidsapitalbehovet for et produkt som følger en livssykluskurve. Figurene er tilrettelagt for opptil 15 års planperiode. Når planperioden er kortere, er det enkelt å slette formlene for årene mellom planperioden og 15 år. Ved senere bruk er det bare å kopiere formlene i disse kolonnene igjen. </t>
        </r>
      </text>
    </comment>
    <comment ref="A4" authorId="0">
      <text>
        <r>
          <rPr>
            <sz val="12"/>
            <rFont val="Tahoma"/>
            <family val="2"/>
          </rPr>
          <t xml:space="preserve">Dette er kalt "Mellomnivå" og ikke "Toppnivå", for modellen kan også brukes når omsetningen faller fra utgangspunktet. 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sz val="12"/>
            <rFont val="Tahoma"/>
            <family val="2"/>
          </rPr>
          <t>Dette er bare en hjelpelinje for å kunne starte den horisontale aksen i null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<sst xmlns="http://schemas.openxmlformats.org/spreadsheetml/2006/main" count="45" uniqueCount="25">
  <si>
    <t>Pris</t>
  </si>
  <si>
    <t>År</t>
  </si>
  <si>
    <t>Omsetning, 1 000 kroner</t>
  </si>
  <si>
    <t>Pris, kroner</t>
  </si>
  <si>
    <t>Volum, enheter</t>
  </si>
  <si>
    <t>Arbeidskapital, 1 000 kroner</t>
  </si>
  <si>
    <t>Ny arbeidskapital, 1 000 kroner</t>
  </si>
  <si>
    <t>Forskjell</t>
  </si>
  <si>
    <t>Volum3</t>
  </si>
  <si>
    <t>Volum2</t>
  </si>
  <si>
    <t>Volum1</t>
  </si>
  <si>
    <t>Volum 1</t>
  </si>
  <si>
    <t>Hjelp</t>
  </si>
  <si>
    <t>Periode 3</t>
  </si>
  <si>
    <t>Periode 2</t>
  </si>
  <si>
    <t>Periode 1</t>
  </si>
  <si>
    <t>Arbeidskapitalprosent</t>
  </si>
  <si>
    <t>Årlig prisstigning</t>
  </si>
  <si>
    <t>enheter</t>
  </si>
  <si>
    <t>Sluttnivå</t>
  </si>
  <si>
    <t>år</t>
  </si>
  <si>
    <t>Mellomnivå</t>
  </si>
  <si>
    <t>Startvolum</t>
  </si>
  <si>
    <t>Arbeidskapitalbehov, 1 000 kroner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</si>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</sst>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name val="Tahoma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9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49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122"/>
          <c:w val="0.993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c'!$A$30</c:f>
              <c:strCache>
                <c:ptCount val="1"/>
                <c:pt idx="0">
                  <c:v>Arbeidskapitalbehov, 1 000 kroner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'Delspørsmål c'!$B$65:$Q$65</c:f>
              <c:numCache/>
            </c:numRef>
          </c:cat>
          <c:val>
            <c:numRef>
              <c:f>'Delspørsmål c'!$B$30:$Q$30</c:f>
              <c:numCache/>
            </c:numRef>
          </c:val>
          <c:smooth val="0"/>
        </c:ser>
        <c:marker val="1"/>
        <c:axId val="46306184"/>
        <c:axId val="14102473"/>
      </c:line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02473"/>
        <c:crosses val="autoZero"/>
        <c:auto val="1"/>
        <c:lblOffset val="100"/>
        <c:tickLblSkip val="1"/>
        <c:noMultiLvlLbl val="0"/>
      </c:catAx>
      <c:valAx>
        <c:axId val="14102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0618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3925"/>
          <c:w val="0.96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c'!$A$27</c:f>
              <c:strCache>
                <c:ptCount val="1"/>
                <c:pt idx="0">
                  <c:v>Volum, enheter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'Delspørsmål c'!$B$65:$Q$65</c:f>
              <c:numCache/>
            </c:numRef>
          </c:cat>
          <c:val>
            <c:numRef>
              <c:f>'Delspørsmål c'!$B$27:$Q$27</c:f>
              <c:numCache/>
            </c:numRef>
          </c:val>
          <c:smooth val="0"/>
        </c:ser>
        <c:marker val="1"/>
        <c:axId val="59813394"/>
        <c:axId val="1449635"/>
      </c:line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9635"/>
        <c:crosses val="autoZero"/>
        <c:auto val="1"/>
        <c:lblOffset val="100"/>
        <c:tickLblSkip val="1"/>
        <c:noMultiLvlLbl val="0"/>
      </c:catAx>
      <c:valAx>
        <c:axId val="1449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1339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45</xdr:row>
      <xdr:rowOff>152400</xdr:rowOff>
    </xdr:from>
    <xdr:to>
      <xdr:col>22</xdr:col>
      <xdr:colOff>28575</xdr:colOff>
      <xdr:row>61</xdr:row>
      <xdr:rowOff>28575</xdr:rowOff>
    </xdr:to>
    <xdr:graphicFrame>
      <xdr:nvGraphicFramePr>
        <xdr:cNvPr id="1" name="Chart 5"/>
        <xdr:cNvGraphicFramePr/>
      </xdr:nvGraphicFramePr>
      <xdr:xfrm>
        <a:off x="10553700" y="6248400"/>
        <a:ext cx="60769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29</xdr:row>
      <xdr:rowOff>123825</xdr:rowOff>
    </xdr:from>
    <xdr:to>
      <xdr:col>21</xdr:col>
      <xdr:colOff>571500</xdr:colOff>
      <xdr:row>46</xdr:row>
      <xdr:rowOff>9525</xdr:rowOff>
    </xdr:to>
    <xdr:graphicFrame>
      <xdr:nvGraphicFramePr>
        <xdr:cNvPr id="2" name="Chart 6"/>
        <xdr:cNvGraphicFramePr/>
      </xdr:nvGraphicFramePr>
      <xdr:xfrm>
        <a:off x="10401300" y="3171825"/>
        <a:ext cx="61626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30.8515625" style="0" customWidth="1"/>
  </cols>
  <sheetData>
    <row r="1" ht="15">
      <c r="A1" t="s">
        <v>24</v>
      </c>
    </row>
    <row r="2" spans="2:6" ht="15">
      <c r="B2" s="9" t="s">
        <v>1</v>
      </c>
      <c r="C2" s="9"/>
      <c r="D2" s="9"/>
      <c r="E2" s="9"/>
      <c r="F2" s="9"/>
    </row>
    <row r="3" spans="2:6" ht="15">
      <c r="B3">
        <v>0</v>
      </c>
      <c r="C3">
        <v>1</v>
      </c>
      <c r="D3">
        <v>2</v>
      </c>
      <c r="E3">
        <v>3</v>
      </c>
      <c r="F3">
        <v>4</v>
      </c>
    </row>
    <row r="4" spans="1:7" ht="15">
      <c r="A4" t="s">
        <v>3</v>
      </c>
      <c r="B4" s="3"/>
      <c r="C4" s="4">
        <v>200</v>
      </c>
      <c r="D4" s="3">
        <f>C4</f>
        <v>200</v>
      </c>
      <c r="E4" s="3">
        <f>D4</f>
        <v>200</v>
      </c>
      <c r="F4" s="3">
        <f>E4</f>
        <v>200</v>
      </c>
      <c r="G4" s="2"/>
    </row>
    <row r="5" spans="1:6" ht="15">
      <c r="A5" t="s">
        <v>4</v>
      </c>
      <c r="B5" s="3"/>
      <c r="C5" s="4">
        <v>2000</v>
      </c>
      <c r="D5" s="4">
        <v>5000</v>
      </c>
      <c r="E5" s="4">
        <v>6000</v>
      </c>
      <c r="F5" s="4">
        <v>2500</v>
      </c>
    </row>
    <row r="6" spans="1:6" ht="15">
      <c r="A6" t="s">
        <v>2</v>
      </c>
      <c r="B6" s="3"/>
      <c r="C6" s="3">
        <f>C4*C5/1000</f>
        <v>400</v>
      </c>
      <c r="D6" s="3">
        <f>D4*D5/1000</f>
        <v>1000</v>
      </c>
      <c r="E6" s="3">
        <f>E4*E5/1000</f>
        <v>1200</v>
      </c>
      <c r="F6" s="3">
        <f>F4*F5/1000</f>
        <v>500</v>
      </c>
    </row>
    <row r="7" spans="1:7" ht="15">
      <c r="A7" t="s">
        <v>5</v>
      </c>
      <c r="B7" s="3">
        <f>C6*$G$7</f>
        <v>60</v>
      </c>
      <c r="C7" s="3">
        <f>D6*$G$7</f>
        <v>150</v>
      </c>
      <c r="D7" s="3">
        <f>E6*$G$7</f>
        <v>180</v>
      </c>
      <c r="E7" s="3">
        <f>F6*$G$7</f>
        <v>75</v>
      </c>
      <c r="F7" s="3">
        <f>G6*$G$7</f>
        <v>0</v>
      </c>
      <c r="G7" s="2">
        <v>0.15</v>
      </c>
    </row>
    <row r="8" spans="1:7" ht="15">
      <c r="A8" t="s">
        <v>6</v>
      </c>
      <c r="B8" s="3">
        <f>B7</f>
        <v>60</v>
      </c>
      <c r="C8" s="3">
        <f>C7-B7</f>
        <v>90</v>
      </c>
      <c r="D8" s="3">
        <f>D7-C7</f>
        <v>30</v>
      </c>
      <c r="E8" s="3">
        <f>E7-D7</f>
        <v>-105</v>
      </c>
      <c r="F8" s="3">
        <f>F7-E7</f>
        <v>-75</v>
      </c>
      <c r="G8">
        <f>SUM(B8:F8)</f>
        <v>0</v>
      </c>
    </row>
    <row r="10" spans="2:6" ht="15">
      <c r="B10" s="9"/>
      <c r="C10" s="9"/>
      <c r="D10" s="9"/>
      <c r="E10" s="9"/>
      <c r="F10" s="9"/>
    </row>
    <row r="12" spans="2:7" ht="15">
      <c r="B12" s="3"/>
      <c r="C12" s="4"/>
      <c r="D12" s="3"/>
      <c r="E12" s="3"/>
      <c r="F12" s="3"/>
      <c r="G12" s="2"/>
    </row>
    <row r="13" spans="2:6" ht="15">
      <c r="B13" s="3"/>
      <c r="C13" s="4"/>
      <c r="D13" s="4"/>
      <c r="E13" s="4"/>
      <c r="F13" s="4"/>
    </row>
    <row r="14" spans="2:6" ht="15">
      <c r="B14" s="3"/>
      <c r="C14" s="3"/>
      <c r="D14" s="3"/>
      <c r="E14" s="3"/>
      <c r="F14" s="3"/>
    </row>
    <row r="15" spans="2:7" ht="15">
      <c r="B15" s="3"/>
      <c r="C15" s="3"/>
      <c r="D15" s="3"/>
      <c r="E15" s="3"/>
      <c r="F15" s="3"/>
      <c r="G15" s="2"/>
    </row>
    <row r="16" spans="2:6" ht="15">
      <c r="B16" s="3"/>
      <c r="C16" s="3"/>
      <c r="D16" s="3"/>
      <c r="E16" s="3"/>
      <c r="F16" s="3"/>
    </row>
    <row r="17" spans="2:7" ht="15">
      <c r="B17" s="5"/>
      <c r="C17" s="5"/>
      <c r="D17" s="5"/>
      <c r="E17" s="5"/>
      <c r="F17" s="5"/>
      <c r="G17" s="3"/>
    </row>
  </sheetData>
  <sheetProtection/>
  <mergeCells count="2">
    <mergeCell ref="B2:F2"/>
    <mergeCell ref="B10:F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9.00390625" style="0" customWidth="1"/>
  </cols>
  <sheetData>
    <row r="1" spans="2:6" ht="15">
      <c r="B1" s="9" t="s">
        <v>1</v>
      </c>
      <c r="C1" s="9"/>
      <c r="D1" s="9"/>
      <c r="E1" s="9"/>
      <c r="F1" s="9"/>
    </row>
    <row r="2" spans="2:6" ht="15">
      <c r="B2">
        <v>0</v>
      </c>
      <c r="C2">
        <v>1</v>
      </c>
      <c r="D2">
        <v>2</v>
      </c>
      <c r="E2">
        <v>3</v>
      </c>
      <c r="F2">
        <v>4</v>
      </c>
    </row>
    <row r="3" spans="1:7" ht="15">
      <c r="A3" t="s">
        <v>3</v>
      </c>
      <c r="B3" s="3"/>
      <c r="C3" s="4">
        <v>200</v>
      </c>
      <c r="D3" s="3">
        <f>C3*(1+$G$3)^$C$2</f>
        <v>208</v>
      </c>
      <c r="E3" s="3">
        <f>D3*(1+$G$3)^$C$2</f>
        <v>216.32</v>
      </c>
      <c r="F3" s="3">
        <f>E3*(1+$G$3)^$C$2</f>
        <v>224.9728</v>
      </c>
      <c r="G3" s="2">
        <v>0.04</v>
      </c>
    </row>
    <row r="4" spans="1:6" ht="15">
      <c r="A4" t="s">
        <v>4</v>
      </c>
      <c r="B4" s="3"/>
      <c r="C4" s="4">
        <v>2000</v>
      </c>
      <c r="D4" s="4">
        <v>5000</v>
      </c>
      <c r="E4" s="4">
        <v>6000</v>
      </c>
      <c r="F4" s="4">
        <v>2500</v>
      </c>
    </row>
    <row r="5" spans="1:6" ht="15">
      <c r="A5" t="s">
        <v>2</v>
      </c>
      <c r="B5" s="3"/>
      <c r="C5" s="3">
        <f>C3*C4/1000</f>
        <v>400</v>
      </c>
      <c r="D5" s="3">
        <f>D3*D4/1000</f>
        <v>1040</v>
      </c>
      <c r="E5" s="3">
        <f>E3*E4/1000</f>
        <v>1297.92</v>
      </c>
      <c r="F5" s="3">
        <f>F3*F4/1000</f>
        <v>562.432</v>
      </c>
    </row>
    <row r="6" spans="1:7" ht="15">
      <c r="A6" t="s">
        <v>5</v>
      </c>
      <c r="B6" s="3">
        <f>C5*$G$6</f>
        <v>60</v>
      </c>
      <c r="C6" s="3">
        <f>D5*$G$6</f>
        <v>156</v>
      </c>
      <c r="D6" s="3">
        <f>E5*$G$6</f>
        <v>194.68800000000002</v>
      </c>
      <c r="E6" s="3">
        <f>F5*$G$6</f>
        <v>84.3648</v>
      </c>
      <c r="F6" s="3">
        <f>G5*$G$6</f>
        <v>0</v>
      </c>
      <c r="G6" s="2">
        <v>0.15</v>
      </c>
    </row>
    <row r="7" spans="1:7" ht="15">
      <c r="A7" t="s">
        <v>6</v>
      </c>
      <c r="B7" s="3">
        <f>B6</f>
        <v>60</v>
      </c>
      <c r="C7" s="3">
        <f>C6-B6</f>
        <v>96</v>
      </c>
      <c r="D7" s="3">
        <f>D6-C6</f>
        <v>38.68800000000002</v>
      </c>
      <c r="E7" s="3">
        <f>E6-D6</f>
        <v>-110.32320000000001</v>
      </c>
      <c r="F7" s="3">
        <f>F6-E6</f>
        <v>-84.3648</v>
      </c>
      <c r="G7">
        <f>SUM(B7:F7)</f>
        <v>0</v>
      </c>
    </row>
    <row r="8" spans="1:7" ht="15">
      <c r="A8" t="s">
        <v>7</v>
      </c>
      <c r="B8" s="5">
        <f>B7-'Delspørsmål a'!B8</f>
        <v>0</v>
      </c>
      <c r="C8" s="5">
        <f>C7-'Delspørsmål a'!C8</f>
        <v>6</v>
      </c>
      <c r="D8" s="5">
        <f>D7-'Delspørsmål a'!D8</f>
        <v>8.688000000000017</v>
      </c>
      <c r="E8" s="5">
        <f>E7-'Delspørsmål a'!E8</f>
        <v>-5.323200000000014</v>
      </c>
      <c r="F8" s="5">
        <f>F7-'Delspørsmål a'!F8</f>
        <v>-9.364800000000002</v>
      </c>
      <c r="G8" s="5">
        <f>G7-'Delspørsmål a'!G8</f>
        <v>0</v>
      </c>
    </row>
  </sheetData>
  <sheetProtection/>
  <mergeCells count="1">
    <mergeCell ref="B1:F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="75" zoomScaleNormal="75" zoomScalePageLayoutView="0" workbookViewId="0" topLeftCell="A1">
      <selection activeCell="D9" sqref="D9"/>
    </sheetView>
  </sheetViews>
  <sheetFormatPr defaultColWidth="9.140625" defaultRowHeight="15" outlineLevelRow="1" outlineLevelCol="1"/>
  <cols>
    <col min="1" max="1" width="32.140625" style="0" customWidth="1"/>
    <col min="2" max="2" width="10.7109375" style="0" customWidth="1"/>
    <col min="3" max="5" width="10.8515625" style="0" bestFit="1" customWidth="1"/>
    <col min="6" max="9" width="10.8515625" style="0" customWidth="1" outlineLevel="1"/>
    <col min="10" max="10" width="10.8515625" style="0" customWidth="1"/>
    <col min="11" max="11" width="13.00390625" style="0" customWidth="1"/>
    <col min="12" max="12" width="10.8515625" style="0" customWidth="1"/>
    <col min="13" max="13" width="10.7109375" style="0" customWidth="1"/>
    <col min="14" max="14" width="11.57421875" style="0" customWidth="1"/>
    <col min="15" max="18" width="9.140625" style="0" customWidth="1"/>
  </cols>
  <sheetData>
    <row r="1" ht="15">
      <c r="A1" t="s">
        <v>24</v>
      </c>
    </row>
    <row r="2" spans="1:3" ht="15">
      <c r="A2" t="s">
        <v>22</v>
      </c>
      <c r="B2" t="s">
        <v>18</v>
      </c>
      <c r="C2" s="4">
        <v>2000</v>
      </c>
    </row>
    <row r="3" spans="1:3" ht="15">
      <c r="A3" t="s">
        <v>15</v>
      </c>
      <c r="B3" t="s">
        <v>20</v>
      </c>
      <c r="C3" s="1">
        <v>2</v>
      </c>
    </row>
    <row r="4" spans="1:3" ht="15">
      <c r="A4" t="s">
        <v>21</v>
      </c>
      <c r="B4" t="s">
        <v>18</v>
      </c>
      <c r="C4" s="4">
        <v>8000</v>
      </c>
    </row>
    <row r="5" spans="1:3" ht="15">
      <c r="A5" t="s">
        <v>14</v>
      </c>
      <c r="B5" t="s">
        <v>20</v>
      </c>
      <c r="C5" s="1">
        <v>5</v>
      </c>
    </row>
    <row r="6" spans="1:3" ht="15">
      <c r="A6" t="s">
        <v>13</v>
      </c>
      <c r="B6" t="s">
        <v>20</v>
      </c>
      <c r="C6" s="1">
        <v>2</v>
      </c>
    </row>
    <row r="7" spans="1:3" ht="15">
      <c r="A7" t="s">
        <v>19</v>
      </c>
      <c r="B7" t="s">
        <v>18</v>
      </c>
      <c r="C7" s="4">
        <v>1000</v>
      </c>
    </row>
    <row r="9" spans="1:2" ht="15">
      <c r="A9" t="s">
        <v>17</v>
      </c>
      <c r="B9" s="2">
        <v>0</v>
      </c>
    </row>
    <row r="10" spans="1:2" ht="15">
      <c r="A10" t="s">
        <v>16</v>
      </c>
      <c r="B10" s="2">
        <v>0.15</v>
      </c>
    </row>
    <row r="12" ht="15" hidden="1" outlineLevel="1">
      <c r="C12">
        <f>C3+C5+C6+1</f>
        <v>10</v>
      </c>
    </row>
    <row r="13" spans="1:12" ht="15" hidden="1" outlineLevel="1">
      <c r="A13" t="s">
        <v>15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</row>
    <row r="14" spans="1:12" ht="15" hidden="1" outlineLevel="1">
      <c r="A14" t="s">
        <v>14</v>
      </c>
      <c r="C14">
        <f aca="true" t="shared" si="0" ref="C14:L14">IF(C13&lt;=$C$3+1,1,0)</f>
        <v>1</v>
      </c>
      <c r="D14">
        <f t="shared" si="0"/>
        <v>1</v>
      </c>
      <c r="E14">
        <f t="shared" si="0"/>
        <v>1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</row>
    <row r="15" spans="1:12" ht="15" hidden="1" outlineLevel="1">
      <c r="A15" t="s">
        <v>14</v>
      </c>
      <c r="C15" t="b">
        <f aca="true" t="shared" si="1" ref="C15:L15">AND(C13&gt;$C$3+1,C13&lt;=$C$3+$C$5+1)</f>
        <v>0</v>
      </c>
      <c r="D15" t="b">
        <f t="shared" si="1"/>
        <v>0</v>
      </c>
      <c r="E15" t="b">
        <f t="shared" si="1"/>
        <v>0</v>
      </c>
      <c r="F15" t="b">
        <f t="shared" si="1"/>
        <v>1</v>
      </c>
      <c r="G15" t="b">
        <f t="shared" si="1"/>
        <v>1</v>
      </c>
      <c r="H15" t="b">
        <f t="shared" si="1"/>
        <v>1</v>
      </c>
      <c r="I15" t="b">
        <f t="shared" si="1"/>
        <v>1</v>
      </c>
      <c r="J15" t="b">
        <f t="shared" si="1"/>
        <v>1</v>
      </c>
      <c r="K15" t="b">
        <f t="shared" si="1"/>
        <v>0</v>
      </c>
      <c r="L15" t="b">
        <f t="shared" si="1"/>
        <v>0</v>
      </c>
    </row>
    <row r="16" spans="1:12" ht="15" hidden="1" outlineLevel="1">
      <c r="A16" t="s">
        <v>13</v>
      </c>
      <c r="C16">
        <f aca="true" t="shared" si="2" ref="C16:L16">IF(C15=FALSE,0,1)</f>
        <v>0</v>
      </c>
      <c r="D16">
        <f t="shared" si="2"/>
        <v>0</v>
      </c>
      <c r="E16">
        <f t="shared" si="2"/>
        <v>0</v>
      </c>
      <c r="F16">
        <f t="shared" si="2"/>
        <v>1</v>
      </c>
      <c r="G16">
        <f t="shared" si="2"/>
        <v>1</v>
      </c>
      <c r="H16">
        <f t="shared" si="2"/>
        <v>1</v>
      </c>
      <c r="I16">
        <f t="shared" si="2"/>
        <v>1</v>
      </c>
      <c r="J16">
        <f t="shared" si="2"/>
        <v>1</v>
      </c>
      <c r="K16">
        <f t="shared" si="2"/>
        <v>0</v>
      </c>
      <c r="L16">
        <f t="shared" si="2"/>
        <v>0</v>
      </c>
    </row>
    <row r="17" spans="1:12" ht="15" hidden="1" outlineLevel="1">
      <c r="A17" t="s">
        <v>13</v>
      </c>
      <c r="C17" t="b">
        <f aca="true" t="shared" si="3" ref="C17:L17">AND(C13&gt;$C$3+$C$5+1,C13&lt;=$C$12)</f>
        <v>0</v>
      </c>
      <c r="D17" t="b">
        <f t="shared" si="3"/>
        <v>0</v>
      </c>
      <c r="E17" t="b">
        <f t="shared" si="3"/>
        <v>0</v>
      </c>
      <c r="F17" t="b">
        <f t="shared" si="3"/>
        <v>0</v>
      </c>
      <c r="G17" t="b">
        <f t="shared" si="3"/>
        <v>0</v>
      </c>
      <c r="H17" t="b">
        <f t="shared" si="3"/>
        <v>0</v>
      </c>
      <c r="I17" t="b">
        <f t="shared" si="3"/>
        <v>0</v>
      </c>
      <c r="J17" t="b">
        <f t="shared" si="3"/>
        <v>0</v>
      </c>
      <c r="K17" t="b">
        <f t="shared" si="3"/>
        <v>1</v>
      </c>
      <c r="L17" t="b">
        <f t="shared" si="3"/>
        <v>1</v>
      </c>
    </row>
    <row r="18" spans="1:12" ht="15" hidden="1" outlineLevel="1">
      <c r="A18" t="s">
        <v>12</v>
      </c>
      <c r="C18">
        <f aca="true" t="shared" si="4" ref="C18:L18">IF(C17=FALSE,0,1)</f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  <c r="I18">
        <f t="shared" si="4"/>
        <v>0</v>
      </c>
      <c r="J18">
        <f t="shared" si="4"/>
        <v>0</v>
      </c>
      <c r="K18">
        <f t="shared" si="4"/>
        <v>1</v>
      </c>
      <c r="L18">
        <f t="shared" si="4"/>
        <v>1</v>
      </c>
    </row>
    <row r="19" spans="1:12" ht="15" hidden="1" outlineLevel="1">
      <c r="A19" t="s">
        <v>11</v>
      </c>
      <c r="C19">
        <f>C18</f>
        <v>0</v>
      </c>
      <c r="D19">
        <f aca="true" t="shared" si="5" ref="D19:L19">C19+C18</f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1</v>
      </c>
    </row>
    <row r="20" spans="1:12" ht="15" hidden="1" outlineLevel="1">
      <c r="A20" t="s">
        <v>10</v>
      </c>
      <c r="C20">
        <f>C2</f>
        <v>2000</v>
      </c>
      <c r="D20">
        <f aca="true" t="shared" si="6" ref="D20:L20">C20+($C$4-$C$2)/$C$3</f>
        <v>5000</v>
      </c>
      <c r="E20">
        <f t="shared" si="6"/>
        <v>8000</v>
      </c>
      <c r="F20">
        <f t="shared" si="6"/>
        <v>11000</v>
      </c>
      <c r="G20">
        <f t="shared" si="6"/>
        <v>14000</v>
      </c>
      <c r="H20">
        <f t="shared" si="6"/>
        <v>17000</v>
      </c>
      <c r="I20">
        <f t="shared" si="6"/>
        <v>20000</v>
      </c>
      <c r="J20">
        <f t="shared" si="6"/>
        <v>23000</v>
      </c>
      <c r="K20">
        <f t="shared" si="6"/>
        <v>26000</v>
      </c>
      <c r="L20">
        <f t="shared" si="6"/>
        <v>29000</v>
      </c>
    </row>
    <row r="21" spans="1:12" ht="15" hidden="1" outlineLevel="1">
      <c r="A21" t="s">
        <v>9</v>
      </c>
      <c r="C21">
        <f aca="true" t="shared" si="7" ref="C21:L21">C20*C14</f>
        <v>2000</v>
      </c>
      <c r="D21">
        <f t="shared" si="7"/>
        <v>5000</v>
      </c>
      <c r="E21">
        <f t="shared" si="7"/>
        <v>8000</v>
      </c>
      <c r="F21">
        <f t="shared" si="7"/>
        <v>0</v>
      </c>
      <c r="G21">
        <f t="shared" si="7"/>
        <v>0</v>
      </c>
      <c r="H21">
        <f t="shared" si="7"/>
        <v>0</v>
      </c>
      <c r="I21">
        <f t="shared" si="7"/>
        <v>0</v>
      </c>
      <c r="J21">
        <f t="shared" si="7"/>
        <v>0</v>
      </c>
      <c r="K21">
        <f t="shared" si="7"/>
        <v>0</v>
      </c>
      <c r="L21">
        <f t="shared" si="7"/>
        <v>0</v>
      </c>
    </row>
    <row r="22" spans="1:12" ht="15" hidden="1" outlineLevel="1">
      <c r="A22" t="s">
        <v>8</v>
      </c>
      <c r="C22">
        <f aca="true" t="shared" si="8" ref="C22:L22">$C$4*C16</f>
        <v>0</v>
      </c>
      <c r="D22">
        <f t="shared" si="8"/>
        <v>0</v>
      </c>
      <c r="E22">
        <f t="shared" si="8"/>
        <v>0</v>
      </c>
      <c r="F22">
        <f t="shared" si="8"/>
        <v>8000</v>
      </c>
      <c r="G22">
        <f t="shared" si="8"/>
        <v>8000</v>
      </c>
      <c r="H22">
        <f t="shared" si="8"/>
        <v>8000</v>
      </c>
      <c r="I22">
        <f t="shared" si="8"/>
        <v>8000</v>
      </c>
      <c r="J22">
        <f t="shared" si="8"/>
        <v>8000</v>
      </c>
      <c r="K22">
        <f t="shared" si="8"/>
        <v>0</v>
      </c>
      <c r="L22">
        <f t="shared" si="8"/>
        <v>0</v>
      </c>
    </row>
    <row r="23" spans="3:12" ht="15" hidden="1" outlineLevel="1">
      <c r="C23">
        <f aca="true" t="shared" si="9" ref="C23:L23">($C$4-(($C$4-$C$7)/$C$6*(C19+1)))*C18</f>
        <v>0</v>
      </c>
      <c r="D23">
        <f t="shared" si="9"/>
        <v>0</v>
      </c>
      <c r="E23">
        <f t="shared" si="9"/>
        <v>0</v>
      </c>
      <c r="F23">
        <f t="shared" si="9"/>
        <v>0</v>
      </c>
      <c r="G23">
        <f t="shared" si="9"/>
        <v>0</v>
      </c>
      <c r="H23">
        <f t="shared" si="9"/>
        <v>0</v>
      </c>
      <c r="I23">
        <f t="shared" si="9"/>
        <v>0</v>
      </c>
      <c r="J23">
        <f t="shared" si="9"/>
        <v>0</v>
      </c>
      <c r="K23">
        <f t="shared" si="9"/>
        <v>4500</v>
      </c>
      <c r="L23">
        <f t="shared" si="9"/>
        <v>1000</v>
      </c>
    </row>
    <row r="24" ht="15" hidden="1" outlineLevel="1">
      <c r="G24" t="s">
        <v>1</v>
      </c>
    </row>
    <row r="25" spans="3:12" ht="15" collapsed="1">
      <c r="C25" s="9" t="s">
        <v>1</v>
      </c>
      <c r="D25" s="9"/>
      <c r="E25" s="9"/>
      <c r="F25" s="9"/>
      <c r="G25" s="9"/>
      <c r="H25" s="9"/>
      <c r="I25" s="9"/>
      <c r="J25" s="9"/>
      <c r="K25" s="9"/>
      <c r="L25" s="9"/>
    </row>
    <row r="26" spans="3:12" ht="15">
      <c r="C26">
        <f aca="true" t="shared" si="10" ref="C26:L26">C13</f>
        <v>1</v>
      </c>
      <c r="D26">
        <f t="shared" si="10"/>
        <v>2</v>
      </c>
      <c r="E26">
        <f t="shared" si="10"/>
        <v>3</v>
      </c>
      <c r="F26">
        <f t="shared" si="10"/>
        <v>4</v>
      </c>
      <c r="G26">
        <f t="shared" si="10"/>
        <v>5</v>
      </c>
      <c r="H26">
        <f t="shared" si="10"/>
        <v>6</v>
      </c>
      <c r="I26">
        <f t="shared" si="10"/>
        <v>7</v>
      </c>
      <c r="J26">
        <f t="shared" si="10"/>
        <v>8</v>
      </c>
      <c r="K26">
        <f t="shared" si="10"/>
        <v>9</v>
      </c>
      <c r="L26">
        <f t="shared" si="10"/>
        <v>10</v>
      </c>
    </row>
    <row r="27" spans="1:12" ht="15">
      <c r="A27" t="s">
        <v>4</v>
      </c>
      <c r="B27" s="8"/>
      <c r="C27" s="8">
        <f aca="true" t="shared" si="11" ref="C27:L27">C21+C22+C23</f>
        <v>2000</v>
      </c>
      <c r="D27" s="8">
        <f t="shared" si="11"/>
        <v>5000</v>
      </c>
      <c r="E27" s="8">
        <f t="shared" si="11"/>
        <v>8000</v>
      </c>
      <c r="F27" s="8">
        <f t="shared" si="11"/>
        <v>8000</v>
      </c>
      <c r="G27" s="8">
        <f t="shared" si="11"/>
        <v>8000</v>
      </c>
      <c r="H27" s="8">
        <f t="shared" si="11"/>
        <v>8000</v>
      </c>
      <c r="I27" s="8">
        <f t="shared" si="11"/>
        <v>8000</v>
      </c>
      <c r="J27" s="8">
        <f t="shared" si="11"/>
        <v>8000</v>
      </c>
      <c r="K27" s="8">
        <f t="shared" si="11"/>
        <v>4500</v>
      </c>
      <c r="L27" s="8">
        <f t="shared" si="11"/>
        <v>1000</v>
      </c>
    </row>
    <row r="28" spans="1:18" ht="15">
      <c r="A28" t="s">
        <v>0</v>
      </c>
      <c r="B28" s="8"/>
      <c r="C28" s="8">
        <v>200</v>
      </c>
      <c r="D28" s="8">
        <f aca="true" t="shared" si="12" ref="D28:L28">C28*(1+$B$9)</f>
        <v>200</v>
      </c>
      <c r="E28" s="8">
        <f t="shared" si="12"/>
        <v>200</v>
      </c>
      <c r="F28" s="8">
        <f t="shared" si="12"/>
        <v>200</v>
      </c>
      <c r="G28" s="8">
        <f t="shared" si="12"/>
        <v>200</v>
      </c>
      <c r="H28" s="8">
        <f t="shared" si="12"/>
        <v>200</v>
      </c>
      <c r="I28" s="8">
        <f t="shared" si="12"/>
        <v>200</v>
      </c>
      <c r="J28" s="8">
        <f t="shared" si="12"/>
        <v>200</v>
      </c>
      <c r="K28" s="8">
        <f t="shared" si="12"/>
        <v>200</v>
      </c>
      <c r="L28" s="8">
        <f t="shared" si="12"/>
        <v>200</v>
      </c>
      <c r="M28" s="7"/>
      <c r="N28" s="7"/>
      <c r="O28" s="7"/>
      <c r="P28" s="7"/>
      <c r="Q28" s="7"/>
      <c r="R28" s="7"/>
    </row>
    <row r="29" spans="1:18" ht="15">
      <c r="A29" t="s">
        <v>2</v>
      </c>
      <c r="B29" s="8"/>
      <c r="C29" s="8">
        <f>C27*C28/1000</f>
        <v>400</v>
      </c>
      <c r="D29" s="8">
        <f aca="true" t="shared" si="13" ref="D29:L29">D27*D28/1000</f>
        <v>1000</v>
      </c>
      <c r="E29" s="8">
        <f t="shared" si="13"/>
        <v>1600</v>
      </c>
      <c r="F29" s="8">
        <f t="shared" si="13"/>
        <v>1600</v>
      </c>
      <c r="G29" s="8">
        <f t="shared" si="13"/>
        <v>1600</v>
      </c>
      <c r="H29" s="8">
        <f t="shared" si="13"/>
        <v>1600</v>
      </c>
      <c r="I29" s="8">
        <f t="shared" si="13"/>
        <v>1600</v>
      </c>
      <c r="J29" s="8">
        <f t="shared" si="13"/>
        <v>1600</v>
      </c>
      <c r="K29" s="8">
        <f t="shared" si="13"/>
        <v>900</v>
      </c>
      <c r="L29" s="8">
        <f t="shared" si="13"/>
        <v>200</v>
      </c>
      <c r="M29" s="7"/>
      <c r="N29" s="7"/>
      <c r="O29" s="7"/>
      <c r="P29" s="7"/>
      <c r="Q29" s="7"/>
      <c r="R29" s="7"/>
    </row>
    <row r="30" spans="1:18" ht="15">
      <c r="A30" t="s">
        <v>23</v>
      </c>
      <c r="B30" s="8">
        <f>-C29*B10</f>
        <v>-60</v>
      </c>
      <c r="C30" s="8">
        <f aca="true" t="shared" si="14" ref="C30:L30">-(D29-C29)*$B$10</f>
        <v>-90</v>
      </c>
      <c r="D30" s="8">
        <f t="shared" si="14"/>
        <v>-90</v>
      </c>
      <c r="E30" s="8">
        <f t="shared" si="14"/>
        <v>0</v>
      </c>
      <c r="F30" s="8">
        <f t="shared" si="14"/>
        <v>0</v>
      </c>
      <c r="G30" s="8">
        <f t="shared" si="14"/>
        <v>0</v>
      </c>
      <c r="H30" s="8">
        <f t="shared" si="14"/>
        <v>0</v>
      </c>
      <c r="I30" s="8">
        <f t="shared" si="14"/>
        <v>0</v>
      </c>
      <c r="J30" s="8">
        <f t="shared" si="14"/>
        <v>105</v>
      </c>
      <c r="K30" s="8">
        <f t="shared" si="14"/>
        <v>105</v>
      </c>
      <c r="L30" s="8">
        <f t="shared" si="14"/>
        <v>30</v>
      </c>
      <c r="M30" s="6"/>
      <c r="N30" s="6"/>
      <c r="O30" s="6"/>
      <c r="P30" s="6"/>
      <c r="Q30" s="6"/>
      <c r="R30" s="6"/>
    </row>
    <row r="33" ht="15">
      <c r="M33" s="6"/>
    </row>
    <row r="35" ht="15">
      <c r="K35" s="4"/>
    </row>
    <row r="40" ht="15">
      <c r="K40" s="4"/>
    </row>
    <row r="65" spans="3:17" ht="15">
      <c r="C65">
        <f aca="true" t="shared" si="15" ref="C65:L65">C26</f>
        <v>1</v>
      </c>
      <c r="D65">
        <f t="shared" si="15"/>
        <v>2</v>
      </c>
      <c r="E65">
        <f t="shared" si="15"/>
        <v>3</v>
      </c>
      <c r="F65">
        <f t="shared" si="15"/>
        <v>4</v>
      </c>
      <c r="G65">
        <f t="shared" si="15"/>
        <v>5</v>
      </c>
      <c r="H65">
        <f t="shared" si="15"/>
        <v>6</v>
      </c>
      <c r="I65">
        <f t="shared" si="15"/>
        <v>7</v>
      </c>
      <c r="J65">
        <f t="shared" si="15"/>
        <v>8</v>
      </c>
      <c r="K65">
        <f t="shared" si="15"/>
        <v>9</v>
      </c>
      <c r="L65">
        <f t="shared" si="15"/>
        <v>10</v>
      </c>
      <c r="M65">
        <f>L65+1</f>
        <v>11</v>
      </c>
      <c r="N65">
        <f>M65+1</f>
        <v>12</v>
      </c>
      <c r="O65">
        <f>N65+1</f>
        <v>13</v>
      </c>
      <c r="P65">
        <f>O65+1</f>
        <v>14</v>
      </c>
      <c r="Q65">
        <f>P65+1</f>
        <v>15</v>
      </c>
    </row>
  </sheetData>
  <sheetProtection/>
  <mergeCells count="1">
    <mergeCell ref="C25:L2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Trond Soldal</cp:lastModifiedBy>
  <dcterms:created xsi:type="dcterms:W3CDTF">2009-03-03T16:40:16Z</dcterms:created>
  <dcterms:modified xsi:type="dcterms:W3CDTF">2009-07-14T08:19:51Z</dcterms:modified>
  <cp:category/>
  <cp:version/>
  <cp:contentType/>
  <cp:contentStatus/>
</cp:coreProperties>
</file>