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Helning nåverdiprofil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>Dette regnearket beregner nåverdi og internrente for to kontantstrømmer. De innlagte tallene gjelder delspørsmål b i oppgaven om helning på nåverdiprofilen i kapittel 10.</t>
        </r>
        <r>
          <rPr>
            <sz val="9"/>
            <rFont val="Tahoma"/>
            <family val="2"/>
          </rPr>
          <t xml:space="preserve">
</t>
        </r>
      </text>
    </comment>
    <comment ref="B23" authorId="0">
      <text>
        <r>
          <rPr>
            <sz val="12"/>
            <rFont val="Tahoma"/>
            <family val="2"/>
          </rPr>
          <t>Disse tallene er hjelpetall til figuren for å unngå at det blir stående to nuller i origo.</t>
        </r>
        <r>
          <rPr>
            <sz val="9"/>
            <rFont val="Tahoma"/>
            <family val="2"/>
          </rPr>
          <t xml:space="preserve">
</t>
        </r>
      </text>
    </comment>
    <comment ref="C2" authorId="0">
      <text>
        <r>
          <rPr>
            <sz val="11"/>
            <rFont val="Times New Roman"/>
            <family val="1"/>
          </rPr>
          <t xml:space="preserve">Denne verdien er beregnet ut fra startåret. Dermed oppdateres årstallene automatisk når du endrer startåret.
</t>
        </r>
      </text>
    </comment>
  </commentList>
</comments>
</file>

<file path=xl/sharedStrings.xml><?xml version="1.0" encoding="utf-8"?>
<sst xmlns="http://schemas.openxmlformats.org/spreadsheetml/2006/main" count="8" uniqueCount="8">
  <si>
    <t>År</t>
  </si>
  <si>
    <t>Kapitalkostnad</t>
  </si>
  <si>
    <t>Les dette</t>
  </si>
  <si>
    <t>Internrente</t>
  </si>
  <si>
    <t>Nåverdi prosjekt A</t>
  </si>
  <si>
    <t>Nåverdi prosjekt B</t>
  </si>
  <si>
    <t>Kontantstrøm prosjekt A</t>
  </si>
  <si>
    <t>Kontantstrøm prosjekt B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</si>
</sst>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0.0\ %"/>
    <numFmt numFmtId="166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12"/>
      <name val="Tahoma"/>
      <family val="2"/>
    </font>
    <font>
      <sz val="11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9" fontId="3" fillId="0" borderId="0" xfId="0" applyNumberFormat="1" applyFont="1" applyAlignment="1">
      <alignment/>
    </xf>
    <xf numFmtId="3" fontId="0" fillId="0" borderId="0" xfId="49" applyNumberFormat="1" applyAlignment="1">
      <alignment/>
    </xf>
    <xf numFmtId="9" fontId="0" fillId="0" borderId="0" xfId="0" applyNumberFormat="1" applyFont="1" applyAlignment="1">
      <alignment/>
    </xf>
    <xf numFmtId="9" fontId="0" fillId="0" borderId="0" xfId="46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9" fontId="3" fillId="0" borderId="0" xfId="46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166" fontId="3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006"/>
          <c:w val="0.76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'Helning nåverdiprofil'!$A$8</c:f>
              <c:strCache>
                <c:ptCount val="1"/>
                <c:pt idx="0">
                  <c:v>Nåverdi prosjekt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'Helning nåverdiprofil'!$A$23:$G$23</c:f>
              <c:numCache/>
            </c:numRef>
          </c:cat>
          <c:val>
            <c:numRef>
              <c:f>'Helning nåverdiprofil'!$B$8:$H$8</c:f>
              <c:numCache/>
            </c:numRef>
          </c:val>
          <c:smooth val="0"/>
        </c:ser>
        <c:ser>
          <c:idx val="1"/>
          <c:order val="1"/>
          <c:tx>
            <c:strRef>
              <c:f>'Helning nåverdiprofil'!$A$9</c:f>
              <c:strCache>
                <c:ptCount val="1"/>
                <c:pt idx="0">
                  <c:v>Nåverdi prosjekt B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'Helning nåverdiprofil'!$A$23:$G$23</c:f>
              <c:numCache/>
            </c:numRef>
          </c:cat>
          <c:val>
            <c:numRef>
              <c:f>'Helning nåverdiprofil'!$B$9:$H$9</c:f>
              <c:numCache/>
            </c:numRef>
          </c:val>
          <c:smooth val="0"/>
        </c:ser>
        <c:ser>
          <c:idx val="2"/>
          <c:order val="2"/>
          <c:tx>
            <c:strRef>
              <c:f>'Helning nåverdiprofil'!$A$10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'Helning nåverdiprofil'!$A$23:$G$23</c:f>
              <c:numCache/>
            </c:numRef>
          </c:cat>
          <c:val>
            <c:numRef>
              <c:f>'Helning nåverdiprofil'!$B$10:$H$10</c:f>
              <c:numCache/>
            </c:numRef>
          </c:val>
          <c:smooth val="0"/>
        </c:ser>
        <c:marker val="1"/>
        <c:axId val="30870138"/>
        <c:axId val="9395787"/>
      </c:lineChart>
      <c:catAx>
        <c:axId val="30870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Kapitalkostnad (%)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95787"/>
        <c:crosses val="autoZero"/>
        <c:auto val="1"/>
        <c:lblOffset val="100"/>
        <c:tickLblSkip val="1"/>
        <c:noMultiLvlLbl val="0"/>
      </c:catAx>
      <c:valAx>
        <c:axId val="9395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Nåverdi (kroner)</a:t>
                </a:r>
              </a:p>
            </c:rich>
          </c:tx>
          <c:layout>
            <c:manualLayout>
              <c:xMode val="factor"/>
              <c:yMode val="factor"/>
              <c:x val="-0.013"/>
              <c:y val="-0.04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7013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85725</xdr:rowOff>
    </xdr:from>
    <xdr:to>
      <xdr:col>7</xdr:col>
      <xdr:colOff>428625</xdr:colOff>
      <xdr:row>34</xdr:row>
      <xdr:rowOff>57150</xdr:rowOff>
    </xdr:to>
    <xdr:graphicFrame>
      <xdr:nvGraphicFramePr>
        <xdr:cNvPr id="1" name="Chart 3"/>
        <xdr:cNvGraphicFramePr/>
      </xdr:nvGraphicFramePr>
      <xdr:xfrm>
        <a:off x="85725" y="2028825"/>
        <a:ext cx="51816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I24" sqref="I24"/>
    </sheetView>
  </sheetViews>
  <sheetFormatPr defaultColWidth="9.140625" defaultRowHeight="12.75" outlineLevelRow="1"/>
  <cols>
    <col min="1" max="1" width="21.28125" style="0" customWidth="1"/>
    <col min="2" max="5" width="8.421875" style="0" customWidth="1"/>
    <col min="6" max="6" width="9.140625" style="0" customWidth="1"/>
    <col min="7" max="8" width="8.421875" style="0" customWidth="1"/>
  </cols>
  <sheetData>
    <row r="1" spans="1:8" ht="12.75">
      <c r="A1" s="5" t="s">
        <v>2</v>
      </c>
      <c r="B1" s="15" t="s">
        <v>0</v>
      </c>
      <c r="C1" s="15"/>
      <c r="D1" s="15"/>
      <c r="E1" s="15"/>
      <c r="F1" s="15"/>
      <c r="G1" s="15"/>
      <c r="H1" s="15"/>
    </row>
    <row r="2" spans="2:8" ht="12.75">
      <c r="B2" s="9">
        <v>2009</v>
      </c>
      <c r="C2" s="5">
        <f>B2+1</f>
        <v>2010</v>
      </c>
      <c r="D2" s="5">
        <f>C2+1</f>
        <v>2011</v>
      </c>
      <c r="E2" s="5">
        <f>D2+1</f>
        <v>2012</v>
      </c>
      <c r="F2" s="5">
        <f>E2+1</f>
        <v>2013</v>
      </c>
      <c r="G2" s="5">
        <f>F2+1</f>
        <v>2014</v>
      </c>
      <c r="H2" s="5" t="s">
        <v>3</v>
      </c>
    </row>
    <row r="3" spans="1:8" ht="12.75">
      <c r="A3" s="12" t="s">
        <v>6</v>
      </c>
      <c r="B3" s="10">
        <v>-100</v>
      </c>
      <c r="C3" s="14">
        <v>33.4</v>
      </c>
      <c r="D3" s="14">
        <v>33.4</v>
      </c>
      <c r="E3" s="14">
        <v>33.4</v>
      </c>
      <c r="F3" s="14">
        <v>33.4</v>
      </c>
      <c r="G3" s="14">
        <v>33.4</v>
      </c>
      <c r="H3" s="6">
        <f>IRR(B3:H3)</f>
        <v>0.19948384066772548</v>
      </c>
    </row>
    <row r="4" spans="1:8" ht="12.75" customHeight="1" outlineLevel="1">
      <c r="A4" s="13" t="s">
        <v>7</v>
      </c>
      <c r="B4" s="10">
        <v>-100</v>
      </c>
      <c r="C4" s="10">
        <v>0</v>
      </c>
      <c r="D4" s="10">
        <v>0</v>
      </c>
      <c r="E4" s="10">
        <v>0</v>
      </c>
      <c r="F4" s="10">
        <v>0</v>
      </c>
      <c r="G4" s="10">
        <v>250</v>
      </c>
      <c r="H4" s="6">
        <f>IRR(B4:G4)</f>
        <v>0.20112443398140406</v>
      </c>
    </row>
    <row r="5" spans="1:9" ht="12.75" customHeight="1" outlineLevel="1">
      <c r="A5" s="13"/>
      <c r="B5" s="10"/>
      <c r="C5" s="10"/>
      <c r="D5" s="10"/>
      <c r="E5" s="10"/>
      <c r="F5" s="10"/>
      <c r="G5" s="10"/>
      <c r="H5" s="10"/>
      <c r="I5" s="6"/>
    </row>
    <row r="7" spans="1:8" ht="12.75">
      <c r="A7" t="s">
        <v>1</v>
      </c>
      <c r="B7" s="4">
        <f>C7-C7</f>
        <v>0</v>
      </c>
      <c r="C7" s="11">
        <v>0.05</v>
      </c>
      <c r="D7" s="3">
        <f>C7+$C$7</f>
        <v>0.1</v>
      </c>
      <c r="E7" s="3">
        <f>D7+$C$7</f>
        <v>0.15000000000000002</v>
      </c>
      <c r="F7" s="3">
        <f>E7+$C$7</f>
        <v>0.2</v>
      </c>
      <c r="G7" s="3">
        <f>F7+$C$7</f>
        <v>0.25</v>
      </c>
      <c r="H7" s="3">
        <f>G7+$C$7</f>
        <v>0.3</v>
      </c>
    </row>
    <row r="8" spans="1:8" ht="12.75">
      <c r="A8" s="12" t="s">
        <v>4</v>
      </c>
      <c r="B8" s="2">
        <f>NPV(B7,$B3:$H$3)*(1+B7)</f>
        <v>67</v>
      </c>
      <c r="C8" s="2">
        <f>NPV(C7,$B3:$H$3)*(1+C7)</f>
        <v>44.60452079906935</v>
      </c>
      <c r="D8" s="2">
        <f>NPV(D7,$B3:$H$3)*(1+D7)</f>
        <v>26.612278098242136</v>
      </c>
      <c r="E8" s="2">
        <f>NPV(E7,$B3:$H$3)*(1+E7)</f>
        <v>11.961980273580835</v>
      </c>
      <c r="F8" s="2">
        <f>NPV(F7,$B3:$H$3)*(1+F7)</f>
        <v>-0.11355452674897926</v>
      </c>
      <c r="G8" s="2">
        <f>NPV(G7,$B3:$H$3)*(1+G7)</f>
        <v>-10.178048000000008</v>
      </c>
      <c r="H8" s="2">
        <f>NPV(H7,$B3:$H$3)*(1+H7)</f>
        <v>-18.651970276843368</v>
      </c>
    </row>
    <row r="9" spans="1:8" ht="12.75" outlineLevel="1">
      <c r="A9" s="12" t="s">
        <v>5</v>
      </c>
      <c r="B9" s="2">
        <f>NPV(B7,$B$4:$H4)*(1+B7)</f>
        <v>150.2011244339814</v>
      </c>
      <c r="C9" s="2">
        <f>NPV(C7,$B$4:$H4)*(1+C7)</f>
        <v>96.03162376639145</v>
      </c>
      <c r="D9" s="2">
        <f>NPV(D7,$B$4:$H4)*(1+D7)</f>
        <v>55.343860264468056</v>
      </c>
      <c r="E9" s="2">
        <f>NPV(E7,$B$4:$H4)*(1+E7)</f>
        <v>24.38113546759472</v>
      </c>
      <c r="F9" s="2">
        <f>NPV(F7,$B$4:$H4)*(1+F7)</f>
        <v>0.5367491701165925</v>
      </c>
      <c r="G9" s="2">
        <f>NPV(G7,$B$4:$H4)*(1+G7)</f>
        <v>-18.027276436378376</v>
      </c>
      <c r="H9" s="2">
        <f>NPV(H7,$B$4:$H4)*(1+H7)</f>
        <v>-32.6260632160955</v>
      </c>
    </row>
    <row r="10" spans="1:8" ht="12.75" outlineLevel="1">
      <c r="A10" s="12"/>
      <c r="B10" s="2"/>
      <c r="C10" s="2"/>
      <c r="D10" s="2"/>
      <c r="E10" s="2"/>
      <c r="F10" s="2"/>
      <c r="G10" s="2"/>
      <c r="H10" s="2"/>
    </row>
    <row r="23" spans="2:7" ht="12.75">
      <c r="B23" s="6">
        <f aca="true" t="shared" si="0" ref="B23:G23">C7</f>
        <v>0.05</v>
      </c>
      <c r="C23" s="6">
        <f t="shared" si="0"/>
        <v>0.1</v>
      </c>
      <c r="D23" s="6">
        <f t="shared" si="0"/>
        <v>0.15000000000000002</v>
      </c>
      <c r="E23" s="6">
        <f t="shared" si="0"/>
        <v>0.2</v>
      </c>
      <c r="F23" s="6">
        <f t="shared" si="0"/>
        <v>0.25</v>
      </c>
      <c r="G23" s="6">
        <f t="shared" si="0"/>
        <v>0.3</v>
      </c>
    </row>
    <row r="31" ht="12.75">
      <c r="B31" s="8"/>
    </row>
    <row r="35" ht="12.75">
      <c r="A35" s="7"/>
    </row>
    <row r="51" spans="2:8" ht="12.75">
      <c r="B51" s="1"/>
      <c r="C51" s="6"/>
      <c r="D51" s="6"/>
      <c r="E51" s="6"/>
      <c r="F51" s="6"/>
      <c r="G51" s="6"/>
      <c r="H51" s="6"/>
    </row>
  </sheetData>
  <sheetProtection/>
  <mergeCells count="1">
    <mergeCell ref="B1:H1"/>
  </mergeCells>
  <printOptions gridLines="1"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Handelshøyskole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Administrator</cp:lastModifiedBy>
  <dcterms:created xsi:type="dcterms:W3CDTF">2008-07-03T08:04:46Z</dcterms:created>
  <dcterms:modified xsi:type="dcterms:W3CDTF">2009-07-15T13:34:06Z</dcterms:modified>
  <cp:category/>
  <cp:version/>
  <cp:contentType/>
  <cp:contentStatus/>
</cp:coreProperties>
</file>