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1"/>
  </bookViews>
  <sheets>
    <sheet name="Lurium" sheetId="1" r:id="rId1"/>
    <sheet name="Generell modell" sheetId="2" r:id="rId2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kan du bruke til å budsjettere samlet investering. Det inneholder også en generell modell hvor du kan legge inn investeringsbeløp i hver enkelt saldogruppe og få beregnet bokført verdi og årlige saldoavskrivningre, for hver enkelt gruppe og samlet. 
</t>
        </r>
      </text>
    </comment>
  </commentList>
</comments>
</file>

<file path=xl/sharedStrings.xml><?xml version="1.0" encoding="utf-8"?>
<sst xmlns="http://schemas.openxmlformats.org/spreadsheetml/2006/main" count="55" uniqueCount="47">
  <si>
    <t>Gruppe</t>
  </si>
  <si>
    <t>Kontormaskiner o.l</t>
  </si>
  <si>
    <t>Saldosats</t>
  </si>
  <si>
    <t xml:space="preserve">Ervervet forretningsverdi (goodwil) </t>
  </si>
  <si>
    <t>Vogntog,lastebiler,varebiler osv.</t>
  </si>
  <si>
    <t>Skip,fartøyer,rigger m.v.</t>
  </si>
  <si>
    <t>Anlegg for overføring og distribusjon av elektrisk kraft m.v.</t>
  </si>
  <si>
    <t>Bygg og anlegg, hoteller</t>
  </si>
  <si>
    <t>Forretningsbygg</t>
  </si>
  <si>
    <t>Direkte kostnadsførte investeringer</t>
  </si>
  <si>
    <t>Tomter</t>
  </si>
  <si>
    <t>a</t>
  </si>
  <si>
    <t>b</t>
  </si>
  <si>
    <t>c</t>
  </si>
  <si>
    <t>d</t>
  </si>
  <si>
    <t>e</t>
  </si>
  <si>
    <t>f</t>
  </si>
  <si>
    <t>h</t>
  </si>
  <si>
    <t>i</t>
  </si>
  <si>
    <t>g</t>
  </si>
  <si>
    <t>År</t>
  </si>
  <si>
    <t>Bokførte verdier</t>
  </si>
  <si>
    <t>Avskrivinger</t>
  </si>
  <si>
    <t>Sum</t>
  </si>
  <si>
    <t>Beløp</t>
  </si>
  <si>
    <t>Tomt</t>
  </si>
  <si>
    <t>mål</t>
  </si>
  <si>
    <t>Enhet</t>
  </si>
  <si>
    <t xml:space="preserve">Pris/enhet </t>
  </si>
  <si>
    <t>Bygning</t>
  </si>
  <si>
    <r>
      <t>m</t>
    </r>
    <r>
      <rPr>
        <vertAlign val="superscript"/>
        <sz val="11"/>
        <color indexed="8"/>
        <rFont val="Calibri"/>
        <family val="2"/>
      </rPr>
      <t>2</t>
    </r>
  </si>
  <si>
    <t>Maskiner</t>
  </si>
  <si>
    <t>Kontormaskiner</t>
  </si>
  <si>
    <t>Opplæring</t>
  </si>
  <si>
    <t>personer</t>
  </si>
  <si>
    <t>Anleggsinvestering</t>
  </si>
  <si>
    <t>Arbeidskapital</t>
  </si>
  <si>
    <t>Samlet investering</t>
  </si>
  <si>
    <t>Post</t>
  </si>
  <si>
    <t>Antall</t>
  </si>
  <si>
    <t>Avskrivining</t>
  </si>
  <si>
    <t>Personbiler,traktorer,andre rullende maskiner</t>
  </si>
  <si>
    <t>Les dette</t>
  </si>
  <si>
    <t xml:space="preserve"> </t>
  </si>
  <si>
    <t xml:space="preserve">Investering </t>
  </si>
  <si>
    <t>Fly,helikoptre</t>
  </si>
  <si>
    <t>Type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</si>
</sst>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_ ;_ * \-#,##0_ ;_ * &quot;-&quot;??_ ;_ @_ "/>
    <numFmt numFmtId="16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right"/>
    </xf>
    <xf numFmtId="9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49" applyNumberFormat="1" applyFont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35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/>
    </xf>
    <xf numFmtId="9" fontId="35" fillId="0" borderId="10" xfId="0" applyNumberFormat="1" applyFont="1" applyBorder="1" applyAlignment="1">
      <alignment/>
    </xf>
    <xf numFmtId="164" fontId="0" fillId="0" borderId="10" xfId="49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49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9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3" fontId="35" fillId="0" borderId="0" xfId="0" applyNumberFormat="1" applyFont="1" applyAlignment="1">
      <alignment horizontal="right"/>
    </xf>
    <xf numFmtId="3" fontId="35" fillId="0" borderId="10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25"/>
          <c:y val="0.0195"/>
          <c:w val="0.584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'Generell modell'!$B$4</c:f>
              <c:strCache>
                <c:ptCount val="1"/>
                <c:pt idx="0">
                  <c:v>Direkte kostnadsførte investeringer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modell'!$D$4:$O$4</c:f>
              <c:numCache/>
            </c:numRef>
          </c:val>
          <c:smooth val="0"/>
        </c:ser>
        <c:ser>
          <c:idx val="1"/>
          <c:order val="1"/>
          <c:tx>
            <c:strRef>
              <c:f>'Generell modell'!$B$5</c:f>
              <c:strCache>
                <c:ptCount val="1"/>
                <c:pt idx="0">
                  <c:v>Kontormaskiner o.l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modell'!$D$5:$O$5</c:f>
              <c:numCache/>
            </c:numRef>
          </c:val>
          <c:smooth val="0"/>
        </c:ser>
        <c:ser>
          <c:idx val="2"/>
          <c:order val="2"/>
          <c:tx>
            <c:strRef>
              <c:f>'Generell modell'!$B$6</c:f>
              <c:strCache>
                <c:ptCount val="1"/>
                <c:pt idx="0">
                  <c:v>Ervervet forretningsverdi (goodwil) 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modell'!$D$6:$O$6</c:f>
              <c:numCache/>
            </c:numRef>
          </c:val>
          <c:smooth val="0"/>
        </c:ser>
        <c:ser>
          <c:idx val="3"/>
          <c:order val="3"/>
          <c:tx>
            <c:strRef>
              <c:f>'Generell modell'!$B$7</c:f>
              <c:strCache>
                <c:ptCount val="1"/>
                <c:pt idx="0">
                  <c:v>Vogntog,lastebiler,varebiler osv.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modell'!$D$7:$O$7</c:f>
              <c:numCache/>
            </c:numRef>
          </c:val>
          <c:smooth val="0"/>
        </c:ser>
        <c:ser>
          <c:idx val="4"/>
          <c:order val="4"/>
          <c:tx>
            <c:strRef>
              <c:f>'Generell modell'!$B$8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modell'!$D$8:$O$8</c:f>
            </c:numRef>
          </c:val>
          <c:smooth val="0"/>
        </c:ser>
        <c:ser>
          <c:idx val="5"/>
          <c:order val="5"/>
          <c:tx>
            <c:strRef>
              <c:f>'Generell modell'!$B$9</c:f>
              <c:strCache>
                <c:ptCount val="1"/>
                <c:pt idx="0">
                  <c:v>Skip,fartøyer,rigger m.v.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modell'!$D$9:$O$9</c:f>
            </c:numRef>
          </c:val>
          <c:smooth val="0"/>
        </c:ser>
        <c:ser>
          <c:idx val="6"/>
          <c:order val="6"/>
          <c:tx>
            <c:strRef>
              <c:f>'Generell modell'!$B$10</c:f>
              <c:strCache>
                <c:ptCount val="1"/>
                <c:pt idx="0">
                  <c:v>Fly,helikoptre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modell'!$D$10:$O$10</c:f>
            </c:numRef>
          </c:val>
          <c:smooth val="0"/>
        </c:ser>
        <c:ser>
          <c:idx val="7"/>
          <c:order val="7"/>
          <c:tx>
            <c:strRef>
              <c:f>'Generell modell'!$B$11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modell'!$D$11:$O$11</c:f>
            </c:numRef>
          </c:val>
          <c:smooth val="0"/>
        </c:ser>
        <c:ser>
          <c:idx val="8"/>
          <c:order val="8"/>
          <c:tx>
            <c:strRef>
              <c:f>'Generell modell'!$B$12</c:f>
              <c:strCache>
                <c:ptCount val="1"/>
                <c:pt idx="0">
                  <c:v>Bygg og anlegg, hoteller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modell'!$D$12:$O$12</c:f>
            </c:numRef>
          </c:val>
          <c:smooth val="0"/>
        </c:ser>
        <c:ser>
          <c:idx val="9"/>
          <c:order val="9"/>
          <c:tx>
            <c:strRef>
              <c:f>'Generell modell'!$B$13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modell'!$D$13:$O$13</c:f>
              <c:numCache/>
            </c:numRef>
          </c:val>
          <c:smooth val="0"/>
        </c:ser>
        <c:ser>
          <c:idx val="10"/>
          <c:order val="10"/>
          <c:tx>
            <c:strRef>
              <c:f>'Generell modell'!$B$14</c:f>
              <c:strCache>
                <c:ptCount val="1"/>
                <c:pt idx="0">
                  <c:v>Tomter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modell'!$D$14:$O$14</c:f>
              <c:numCache/>
            </c:numRef>
          </c:val>
          <c:smooth val="0"/>
        </c:ser>
        <c:ser>
          <c:idx val="11"/>
          <c:order val="11"/>
          <c:tx>
            <c:strRef>
              <c:f>'Generell modell'!$B$15</c:f>
              <c:strCache>
                <c:ptCount val="1"/>
                <c:pt idx="0">
                  <c:v>Sum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modell'!$E$15:$O$15</c:f>
              <c:numCache/>
            </c:numRef>
          </c:val>
          <c:smooth val="0"/>
        </c:ser>
        <c:marker val="1"/>
        <c:axId val="55292566"/>
        <c:axId val="27871047"/>
      </c:lineChart>
      <c:catAx>
        <c:axId val="5529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71047"/>
        <c:crosses val="autoZero"/>
        <c:auto val="1"/>
        <c:lblOffset val="100"/>
        <c:tickLblSkip val="1"/>
        <c:noMultiLvlLbl val="0"/>
      </c:catAx>
      <c:valAx>
        <c:axId val="278710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Bokført verdi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9256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75"/>
          <c:y val="0.3265"/>
          <c:w val="0.283"/>
          <c:h val="0.3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"/>
          <c:w val="0.8605"/>
          <c:h val="0.93575"/>
        </c:manualLayout>
      </c:layout>
      <c:lineChart>
        <c:grouping val="standard"/>
        <c:varyColors val="0"/>
        <c:ser>
          <c:idx val="1"/>
          <c:order val="0"/>
          <c:tx>
            <c:strRef>
              <c:f>'Generell modell'!$B$21</c:f>
              <c:strCache>
                <c:ptCount val="1"/>
                <c:pt idx="0">
                  <c:v>Kontormaskiner o.l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modell'!$E$21:$O$21</c:f>
              <c:numCache/>
            </c:numRef>
          </c:val>
          <c:smooth val="0"/>
        </c:ser>
        <c:ser>
          <c:idx val="2"/>
          <c:order val="1"/>
          <c:tx>
            <c:strRef>
              <c:f>'Generell modell'!$B$22</c:f>
              <c:strCache>
                <c:ptCount val="1"/>
                <c:pt idx="0">
                  <c:v>Ervervet forretningsverdi (goodwil) 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modell'!$E$22:$O$22</c:f>
              <c:numCache/>
            </c:numRef>
          </c:val>
          <c:smooth val="0"/>
        </c:ser>
        <c:ser>
          <c:idx val="4"/>
          <c:order val="2"/>
          <c:tx>
            <c:strRef>
              <c:f>'Generell modell'!$B$24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modell'!$E$24:$O$24</c:f>
              <c:numCache/>
            </c:numRef>
          </c:val>
          <c:smooth val="0"/>
        </c:ser>
        <c:ser>
          <c:idx val="5"/>
          <c:order val="3"/>
          <c:tx>
            <c:strRef>
              <c:f>'Generell modell'!$B$25</c:f>
              <c:strCache>
                <c:ptCount val="1"/>
                <c:pt idx="0">
                  <c:v>Skip,fartøyer,rigger m.v.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'Generell modell'!$E$25:$O$25</c:f>
            </c:numRef>
          </c:val>
          <c:smooth val="0"/>
        </c:ser>
        <c:ser>
          <c:idx val="6"/>
          <c:order val="4"/>
          <c:tx>
            <c:strRef>
              <c:f>'Generell modell'!$B$26</c:f>
              <c:strCache>
                <c:ptCount val="1"/>
                <c:pt idx="0">
                  <c:v>Fly,helikoptre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'Generell modell'!$D$26:$O$26</c:f>
            </c:numRef>
          </c:val>
          <c:smooth val="0"/>
        </c:ser>
        <c:ser>
          <c:idx val="7"/>
          <c:order val="5"/>
          <c:tx>
            <c:strRef>
              <c:f>'Generell modell'!$B$27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'Generell modell'!$D$27:$O$27</c:f>
            </c:numRef>
          </c:val>
          <c:smooth val="0"/>
        </c:ser>
        <c:ser>
          <c:idx val="8"/>
          <c:order val="6"/>
          <c:tx>
            <c:strRef>
              <c:f>'Generell modell'!$B$28</c:f>
              <c:strCache>
                <c:ptCount val="1"/>
                <c:pt idx="0">
                  <c:v>Bygg og anlegg, hoteller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'Generell modell'!$D$28:$O$28</c:f>
            </c:numRef>
          </c:val>
          <c:smooth val="0"/>
        </c:ser>
        <c:ser>
          <c:idx val="9"/>
          <c:order val="7"/>
          <c:tx>
            <c:strRef>
              <c:f>'Generell modell'!$B$29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modell'!$E$29:$O$29</c:f>
              <c:numCache/>
            </c:numRef>
          </c:val>
          <c:smooth val="0"/>
        </c:ser>
        <c:ser>
          <c:idx val="10"/>
          <c:order val="8"/>
          <c:tx>
            <c:strRef>
              <c:f>'Generell modell'!$B$30</c:f>
              <c:strCache>
                <c:ptCount val="1"/>
                <c:pt idx="0">
                  <c:v>Tomter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modell'!$E$30:$O$30</c:f>
              <c:numCache/>
            </c:numRef>
          </c:val>
          <c:smooth val="0"/>
        </c:ser>
        <c:ser>
          <c:idx val="11"/>
          <c:order val="9"/>
          <c:tx>
            <c:strRef>
              <c:f>'Generell modell'!$B$31</c:f>
              <c:strCache>
                <c:ptCount val="1"/>
                <c:pt idx="0">
                  <c:v>Sum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modell'!$E$31:$O$31</c:f>
              <c:numCache/>
            </c:numRef>
          </c:val>
          <c:smooth val="0"/>
        </c:ser>
        <c:ser>
          <c:idx val="0"/>
          <c:order val="10"/>
          <c:tx>
            <c:strRef>
              <c:f>'Generell modell'!$B$23</c:f>
              <c:strCache>
                <c:ptCount val="1"/>
                <c:pt idx="0">
                  <c:v>Vogntog,lastebiler,varebiler osv.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modell'!$E$23:$O$23</c:f>
              <c:numCache/>
            </c:numRef>
          </c:val>
          <c:smooth val="0"/>
        </c:ser>
        <c:marker val="1"/>
        <c:axId val="49512832"/>
        <c:axId val="42962305"/>
      </c:lineChart>
      <c:catAx>
        <c:axId val="4951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62305"/>
        <c:crosses val="autoZero"/>
        <c:auto val="1"/>
        <c:lblOffset val="100"/>
        <c:tickLblSkip val="1"/>
        <c:noMultiLvlLbl val="0"/>
      </c:catAx>
      <c:valAx>
        <c:axId val="429623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Avskrivning</a:t>
                </a:r>
              </a:p>
            </c:rich>
          </c:tx>
          <c:layout>
            <c:manualLayout>
              <c:xMode val="factor"/>
              <c:yMode val="factor"/>
              <c:x val="0.0205"/>
              <c:y val="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1283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171450</xdr:rowOff>
    </xdr:from>
    <xdr:to>
      <xdr:col>7</xdr:col>
      <xdr:colOff>438150</xdr:colOff>
      <xdr:row>60</xdr:row>
      <xdr:rowOff>9525</xdr:rowOff>
    </xdr:to>
    <xdr:graphicFrame>
      <xdr:nvGraphicFramePr>
        <xdr:cNvPr id="1" name="Chart 5"/>
        <xdr:cNvGraphicFramePr/>
      </xdr:nvGraphicFramePr>
      <xdr:xfrm>
        <a:off x="19050" y="4972050"/>
        <a:ext cx="79248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34</xdr:row>
      <xdr:rowOff>76200</xdr:rowOff>
    </xdr:from>
    <xdr:to>
      <xdr:col>16</xdr:col>
      <xdr:colOff>504825</xdr:colOff>
      <xdr:row>60</xdr:row>
      <xdr:rowOff>47625</xdr:rowOff>
    </xdr:to>
    <xdr:graphicFrame>
      <xdr:nvGraphicFramePr>
        <xdr:cNvPr id="2" name="Chart 9"/>
        <xdr:cNvGraphicFramePr/>
      </xdr:nvGraphicFramePr>
      <xdr:xfrm>
        <a:off x="8467725" y="4876800"/>
        <a:ext cx="56388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="300" zoomScaleNormal="300" zoomScalePageLayoutView="0" workbookViewId="0" topLeftCell="A1">
      <selection activeCell="B10" sqref="B10"/>
    </sheetView>
  </sheetViews>
  <sheetFormatPr defaultColWidth="9.140625" defaultRowHeight="15" outlineLevelCol="1"/>
  <cols>
    <col min="1" max="1" width="18.140625" style="0" customWidth="1"/>
    <col min="2" max="2" width="7.00390625" style="0" customWidth="1" outlineLevel="1"/>
    <col min="3" max="3" width="9.140625" style="0" customWidth="1" outlineLevel="1"/>
    <col min="4" max="4" width="11.7109375" style="0" customWidth="1" outlineLevel="1"/>
    <col min="5" max="5" width="8.8515625" style="0" customWidth="1"/>
    <col min="6" max="6" width="9.140625" style="0" hidden="1" customWidth="1" outlineLevel="1"/>
    <col min="7" max="7" width="11.28125" style="0" hidden="1" customWidth="1" outlineLevel="1"/>
    <col min="8" max="8" width="9.140625" style="0" customWidth="1" collapsed="1"/>
  </cols>
  <sheetData>
    <row r="1" ht="15">
      <c r="A1" t="s">
        <v>42</v>
      </c>
    </row>
    <row r="2" spans="1:7" ht="15">
      <c r="A2" t="s">
        <v>38</v>
      </c>
      <c r="B2" t="s">
        <v>39</v>
      </c>
      <c r="C2" t="s">
        <v>27</v>
      </c>
      <c r="D2" t="s">
        <v>28</v>
      </c>
      <c r="E2" s="2" t="s">
        <v>24</v>
      </c>
      <c r="F2" t="s">
        <v>2</v>
      </c>
      <c r="G2" t="s">
        <v>40</v>
      </c>
    </row>
    <row r="3" spans="1:7" ht="15">
      <c r="A3" t="s">
        <v>25</v>
      </c>
      <c r="B3" s="6">
        <v>8</v>
      </c>
      <c r="C3" t="s">
        <v>26</v>
      </c>
      <c r="D3" s="5">
        <v>1200</v>
      </c>
      <c r="E3" s="4">
        <f>B3*D3</f>
        <v>9600</v>
      </c>
      <c r="F3" s="3">
        <v>0</v>
      </c>
      <c r="G3" s="4">
        <f>E3*F3</f>
        <v>0</v>
      </c>
    </row>
    <row r="4" spans="1:7" ht="17.25">
      <c r="A4" t="s">
        <v>29</v>
      </c>
      <c r="B4" s="5">
        <v>2500</v>
      </c>
      <c r="C4" t="s">
        <v>30</v>
      </c>
      <c r="D4" s="14">
        <v>12</v>
      </c>
      <c r="E4" s="4">
        <f>B4*D4</f>
        <v>30000</v>
      </c>
      <c r="F4" s="3">
        <v>0.02</v>
      </c>
      <c r="G4" s="4">
        <f>E4*F4</f>
        <v>600</v>
      </c>
    </row>
    <row r="5" spans="1:7" ht="15">
      <c r="A5" t="s">
        <v>31</v>
      </c>
      <c r="E5" s="5">
        <v>23000</v>
      </c>
      <c r="F5" s="3">
        <v>0.2</v>
      </c>
      <c r="G5" s="4">
        <f>E5*F5</f>
        <v>4600</v>
      </c>
    </row>
    <row r="6" spans="1:7" ht="15">
      <c r="A6" t="s">
        <v>32</v>
      </c>
      <c r="E6" s="5">
        <v>5000</v>
      </c>
      <c r="F6" s="3">
        <v>0.3</v>
      </c>
      <c r="G6" s="4">
        <f>E6*F6</f>
        <v>1500</v>
      </c>
    </row>
    <row r="7" spans="1:7" ht="15">
      <c r="A7" t="s">
        <v>35</v>
      </c>
      <c r="E7" s="10">
        <f>SUM(E3:E6)</f>
        <v>67600</v>
      </c>
      <c r="F7" s="12"/>
      <c r="G7" s="4"/>
    </row>
    <row r="8" spans="1:7" ht="15">
      <c r="A8" t="s">
        <v>33</v>
      </c>
      <c r="B8" s="5">
        <v>70</v>
      </c>
      <c r="C8" t="s">
        <v>34</v>
      </c>
      <c r="D8" s="5">
        <v>30</v>
      </c>
      <c r="E8" s="4">
        <f>B8*D8</f>
        <v>2100</v>
      </c>
      <c r="F8" s="3">
        <v>1</v>
      </c>
      <c r="G8" s="4">
        <f>E8*F8</f>
        <v>2100</v>
      </c>
    </row>
    <row r="9" spans="1:7" ht="15">
      <c r="A9" t="s">
        <v>36</v>
      </c>
      <c r="E9" s="5">
        <v>12000</v>
      </c>
      <c r="G9" s="4">
        <v>0</v>
      </c>
    </row>
    <row r="10" spans="1:7" ht="15">
      <c r="A10" t="s">
        <v>37</v>
      </c>
      <c r="E10" s="4">
        <f>SUM(E7:E9)</f>
        <v>81700</v>
      </c>
      <c r="G10" s="4">
        <f>SUM(G3:G9)</f>
        <v>8800</v>
      </c>
    </row>
    <row r="12" spans="4:8" ht="15">
      <c r="D12" s="3"/>
      <c r="H12" s="3"/>
    </row>
    <row r="14" ht="15">
      <c r="G14" s="4"/>
    </row>
    <row r="16" ht="15">
      <c r="G16" s="5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7">
      <selection activeCell="A8" sqref="A8:IV8"/>
    </sheetView>
  </sheetViews>
  <sheetFormatPr defaultColWidth="9.140625" defaultRowHeight="15" outlineLevelRow="1" outlineLevelCol="1"/>
  <cols>
    <col min="1" max="1" width="7.28125" style="13" customWidth="1"/>
    <col min="2" max="2" width="52.57421875" style="0" customWidth="1"/>
    <col min="3" max="3" width="9.140625" style="0" customWidth="1"/>
    <col min="4" max="4" width="11.421875" style="2" customWidth="1"/>
    <col min="5" max="5" width="10.140625" style="0" customWidth="1"/>
    <col min="6" max="10" width="11.00390625" style="0" customWidth="1" outlineLevel="1"/>
    <col min="11" max="13" width="9.8515625" style="0" customWidth="1" outlineLevel="1"/>
    <col min="14" max="14" width="9.8515625" style="0" bestFit="1" customWidth="1"/>
    <col min="15" max="15" width="9.8515625" style="0" customWidth="1"/>
  </cols>
  <sheetData>
    <row r="1" spans="5:15" ht="15">
      <c r="E1" s="40" t="s">
        <v>21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5:15" ht="15">
      <c r="E2" s="40" t="s">
        <v>20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">
      <c r="A3" s="18" t="s">
        <v>0</v>
      </c>
      <c r="B3" s="15" t="s">
        <v>46</v>
      </c>
      <c r="C3" s="15" t="s">
        <v>2</v>
      </c>
      <c r="D3" s="31" t="s">
        <v>44</v>
      </c>
      <c r="E3" s="16">
        <v>2010</v>
      </c>
      <c r="F3" s="17">
        <f>E3+1</f>
        <v>2011</v>
      </c>
      <c r="G3" s="17">
        <f aca="true" t="shared" si="0" ref="G3:O3">F3+1</f>
        <v>2012</v>
      </c>
      <c r="H3" s="17">
        <f t="shared" si="0"/>
        <v>2013</v>
      </c>
      <c r="I3" s="17">
        <f t="shared" si="0"/>
        <v>2014</v>
      </c>
      <c r="J3" s="17">
        <f t="shared" si="0"/>
        <v>2015</v>
      </c>
      <c r="K3" s="17">
        <f t="shared" si="0"/>
        <v>2016</v>
      </c>
      <c r="L3" s="17">
        <f t="shared" si="0"/>
        <v>2017</v>
      </c>
      <c r="M3" s="17">
        <f t="shared" si="0"/>
        <v>2018</v>
      </c>
      <c r="N3" s="17">
        <f t="shared" si="0"/>
        <v>2019</v>
      </c>
      <c r="O3" s="17">
        <f t="shared" si="0"/>
        <v>2020</v>
      </c>
    </row>
    <row r="4" spans="2:15" ht="15">
      <c r="B4" t="s">
        <v>9</v>
      </c>
      <c r="C4" s="3">
        <v>1</v>
      </c>
      <c r="D4" s="32">
        <v>2000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</row>
    <row r="5" spans="1:15" ht="15">
      <c r="A5" s="13" t="s">
        <v>11</v>
      </c>
      <c r="B5" t="s">
        <v>1</v>
      </c>
      <c r="C5" s="3">
        <v>0.3</v>
      </c>
      <c r="D5" s="32">
        <v>500</v>
      </c>
      <c r="E5" s="8">
        <f>D5*(1-$C5)</f>
        <v>350</v>
      </c>
      <c r="F5" s="8">
        <f>E5*(1-$C5)</f>
        <v>244.99999999999997</v>
      </c>
      <c r="G5" s="8">
        <f aca="true" t="shared" si="1" ref="G5:O5">F5*(1-$C5)</f>
        <v>171.49999999999997</v>
      </c>
      <c r="H5" s="8">
        <f t="shared" si="1"/>
        <v>120.04999999999997</v>
      </c>
      <c r="I5" s="8">
        <f t="shared" si="1"/>
        <v>84.03499999999997</v>
      </c>
      <c r="J5" s="8">
        <f t="shared" si="1"/>
        <v>58.82449999999997</v>
      </c>
      <c r="K5" s="8">
        <f t="shared" si="1"/>
        <v>41.177149999999976</v>
      </c>
      <c r="L5" s="8">
        <f t="shared" si="1"/>
        <v>28.824004999999982</v>
      </c>
      <c r="M5" s="8">
        <f t="shared" si="1"/>
        <v>20.176803499999988</v>
      </c>
      <c r="N5" s="8">
        <f t="shared" si="1"/>
        <v>14.12376244999999</v>
      </c>
      <c r="O5" s="8">
        <f t="shared" si="1"/>
        <v>9.886633714999993</v>
      </c>
    </row>
    <row r="6" spans="1:15" ht="15">
      <c r="A6" s="13" t="s">
        <v>12</v>
      </c>
      <c r="B6" t="s">
        <v>3</v>
      </c>
      <c r="C6" s="3">
        <v>0.2</v>
      </c>
      <c r="D6" s="32">
        <v>1000</v>
      </c>
      <c r="E6" s="8">
        <f aca="true" t="shared" si="2" ref="E6:O14">D6*(1-$C6)</f>
        <v>800</v>
      </c>
      <c r="F6" s="8">
        <f t="shared" si="2"/>
        <v>640</v>
      </c>
      <c r="G6" s="8">
        <f t="shared" si="2"/>
        <v>512</v>
      </c>
      <c r="H6" s="8">
        <f t="shared" si="2"/>
        <v>409.6</v>
      </c>
      <c r="I6" s="8">
        <f t="shared" si="2"/>
        <v>327.68000000000006</v>
      </c>
      <c r="J6" s="8">
        <f t="shared" si="2"/>
        <v>262.14400000000006</v>
      </c>
      <c r="K6" s="8">
        <f t="shared" si="2"/>
        <v>209.71520000000007</v>
      </c>
      <c r="L6" s="8">
        <f t="shared" si="2"/>
        <v>167.77216000000007</v>
      </c>
      <c r="M6" s="8">
        <f t="shared" si="2"/>
        <v>134.21772800000005</v>
      </c>
      <c r="N6" s="8">
        <f t="shared" si="2"/>
        <v>107.37418240000005</v>
      </c>
      <c r="O6" s="8">
        <f t="shared" si="2"/>
        <v>85.89934592000004</v>
      </c>
    </row>
    <row r="7" spans="1:15" ht="15">
      <c r="A7" s="13" t="s">
        <v>13</v>
      </c>
      <c r="B7" s="1" t="s">
        <v>4</v>
      </c>
      <c r="C7" s="3">
        <v>0.2</v>
      </c>
      <c r="D7" s="32">
        <v>2000</v>
      </c>
      <c r="E7" s="8">
        <f t="shared" si="2"/>
        <v>1600</v>
      </c>
      <c r="F7" s="8">
        <f t="shared" si="2"/>
        <v>1280</v>
      </c>
      <c r="G7" s="8">
        <f t="shared" si="2"/>
        <v>1024</v>
      </c>
      <c r="H7" s="8">
        <f t="shared" si="2"/>
        <v>819.2</v>
      </c>
      <c r="I7" s="8">
        <f t="shared" si="2"/>
        <v>655.3600000000001</v>
      </c>
      <c r="J7" s="8">
        <f t="shared" si="2"/>
        <v>524.2880000000001</v>
      </c>
      <c r="K7" s="8">
        <f t="shared" si="2"/>
        <v>419.43040000000013</v>
      </c>
      <c r="L7" s="8">
        <f t="shared" si="2"/>
        <v>335.54432000000014</v>
      </c>
      <c r="M7" s="8">
        <f t="shared" si="2"/>
        <v>268.4354560000001</v>
      </c>
      <c r="N7" s="8">
        <f t="shared" si="2"/>
        <v>214.7483648000001</v>
      </c>
      <c r="O7" s="8">
        <f t="shared" si="2"/>
        <v>171.7986918400001</v>
      </c>
    </row>
    <row r="8" spans="1:15" ht="15" hidden="1" outlineLevel="1">
      <c r="A8" s="13" t="s">
        <v>14</v>
      </c>
      <c r="B8" s="1" t="s">
        <v>41</v>
      </c>
      <c r="C8" s="3">
        <v>0.2</v>
      </c>
      <c r="D8" s="32">
        <v>500</v>
      </c>
      <c r="E8" s="8">
        <f t="shared" si="2"/>
        <v>400</v>
      </c>
      <c r="F8" s="8">
        <f t="shared" si="2"/>
        <v>320</v>
      </c>
      <c r="G8" s="8">
        <f t="shared" si="2"/>
        <v>256</v>
      </c>
      <c r="H8" s="8">
        <f t="shared" si="2"/>
        <v>204.8</v>
      </c>
      <c r="I8" s="8">
        <f t="shared" si="2"/>
        <v>163.84000000000003</v>
      </c>
      <c r="J8" s="8">
        <f t="shared" si="2"/>
        <v>131.07200000000003</v>
      </c>
      <c r="K8" s="8">
        <f t="shared" si="2"/>
        <v>104.85760000000003</v>
      </c>
      <c r="L8" s="8">
        <f t="shared" si="2"/>
        <v>83.88608000000004</v>
      </c>
      <c r="M8" s="8">
        <f t="shared" si="2"/>
        <v>67.10886400000003</v>
      </c>
      <c r="N8" s="8">
        <f t="shared" si="2"/>
        <v>53.687091200000026</v>
      </c>
      <c r="O8" s="8">
        <f t="shared" si="2"/>
        <v>42.94967296000002</v>
      </c>
    </row>
    <row r="9" spans="1:15" ht="15" hidden="1" outlineLevel="1">
      <c r="A9" s="13" t="s">
        <v>15</v>
      </c>
      <c r="B9" s="1" t="s">
        <v>5</v>
      </c>
      <c r="C9" s="3">
        <v>0.14</v>
      </c>
      <c r="D9" s="32"/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0</v>
      </c>
      <c r="L9" s="8">
        <f t="shared" si="2"/>
        <v>0</v>
      </c>
      <c r="M9" s="8">
        <f t="shared" si="2"/>
        <v>0</v>
      </c>
      <c r="N9" s="8">
        <f t="shared" si="2"/>
        <v>0</v>
      </c>
      <c r="O9" s="8">
        <f t="shared" si="2"/>
        <v>0</v>
      </c>
    </row>
    <row r="10" spans="1:15" ht="15" hidden="1" outlineLevel="1">
      <c r="A10" s="13" t="s">
        <v>16</v>
      </c>
      <c r="B10" s="1" t="s">
        <v>45</v>
      </c>
      <c r="C10" s="3">
        <v>0.12</v>
      </c>
      <c r="D10" s="32"/>
      <c r="E10" s="8">
        <f t="shared" si="2"/>
        <v>0</v>
      </c>
      <c r="F10" s="8">
        <f t="shared" si="2"/>
        <v>0</v>
      </c>
      <c r="G10" s="8">
        <f t="shared" si="2"/>
        <v>0</v>
      </c>
      <c r="H10" s="8">
        <f t="shared" si="2"/>
        <v>0</v>
      </c>
      <c r="I10" s="8">
        <f t="shared" si="2"/>
        <v>0</v>
      </c>
      <c r="J10" s="8">
        <f t="shared" si="2"/>
        <v>0</v>
      </c>
      <c r="K10" s="8">
        <f t="shared" si="2"/>
        <v>0</v>
      </c>
      <c r="L10" s="8">
        <f t="shared" si="2"/>
        <v>0</v>
      </c>
      <c r="M10" s="8">
        <f t="shared" si="2"/>
        <v>0</v>
      </c>
      <c r="N10" s="8">
        <f t="shared" si="2"/>
        <v>0</v>
      </c>
      <c r="O10" s="8">
        <f t="shared" si="2"/>
        <v>0</v>
      </c>
    </row>
    <row r="11" spans="1:15" ht="15" hidden="1" outlineLevel="1">
      <c r="A11" s="13" t="s">
        <v>19</v>
      </c>
      <c r="B11" s="1" t="s">
        <v>6</v>
      </c>
      <c r="C11" s="3">
        <v>0.05</v>
      </c>
      <c r="D11" s="32"/>
      <c r="E11" s="8">
        <f t="shared" si="2"/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0</v>
      </c>
      <c r="O11" s="8">
        <f t="shared" si="2"/>
        <v>0</v>
      </c>
    </row>
    <row r="12" spans="1:15" ht="15" hidden="1" outlineLevel="1">
      <c r="A12" s="13" t="s">
        <v>17</v>
      </c>
      <c r="B12" s="1" t="s">
        <v>7</v>
      </c>
      <c r="C12" s="3">
        <v>0.04</v>
      </c>
      <c r="D12" s="32"/>
      <c r="E12" s="8">
        <f>D12*(1-$C12)</f>
        <v>0</v>
      </c>
      <c r="F12" s="8">
        <f t="shared" si="2"/>
        <v>0</v>
      </c>
      <c r="G12" s="8">
        <f t="shared" si="2"/>
        <v>0</v>
      </c>
      <c r="H12" s="8">
        <f t="shared" si="2"/>
        <v>0</v>
      </c>
      <c r="I12" s="8">
        <f t="shared" si="2"/>
        <v>0</v>
      </c>
      <c r="J12" s="8">
        <f t="shared" si="2"/>
        <v>0</v>
      </c>
      <c r="K12" s="8">
        <f t="shared" si="2"/>
        <v>0</v>
      </c>
      <c r="L12" s="8">
        <f t="shared" si="2"/>
        <v>0</v>
      </c>
      <c r="M12" s="8">
        <f t="shared" si="2"/>
        <v>0</v>
      </c>
      <c r="N12" s="8">
        <f t="shared" si="2"/>
        <v>0</v>
      </c>
      <c r="O12" s="8">
        <f t="shared" si="2"/>
        <v>0</v>
      </c>
    </row>
    <row r="13" spans="1:15" ht="15" collapsed="1">
      <c r="A13" s="13" t="s">
        <v>18</v>
      </c>
      <c r="B13" s="1" t="s">
        <v>8</v>
      </c>
      <c r="C13" s="3">
        <v>0.02</v>
      </c>
      <c r="D13" s="32">
        <v>3000</v>
      </c>
      <c r="E13" s="8">
        <f>D13*(1-$C13)</f>
        <v>2940</v>
      </c>
      <c r="F13" s="8">
        <f t="shared" si="2"/>
        <v>2881.2</v>
      </c>
      <c r="G13" s="8">
        <f t="shared" si="2"/>
        <v>2823.5759999999996</v>
      </c>
      <c r="H13" s="8">
        <f t="shared" si="2"/>
        <v>2767.1044799999995</v>
      </c>
      <c r="I13" s="8">
        <f t="shared" si="2"/>
        <v>2711.7623903999993</v>
      </c>
      <c r="J13" s="8">
        <f t="shared" si="2"/>
        <v>2657.527142591999</v>
      </c>
      <c r="K13" s="8">
        <f t="shared" si="2"/>
        <v>2604.3765997401592</v>
      </c>
      <c r="L13" s="8">
        <f t="shared" si="2"/>
        <v>2552.289067745356</v>
      </c>
      <c r="M13" s="8">
        <f t="shared" si="2"/>
        <v>2501.2432863904487</v>
      </c>
      <c r="N13" s="8">
        <f t="shared" si="2"/>
        <v>2451.21842066264</v>
      </c>
      <c r="O13" s="8">
        <f t="shared" si="2"/>
        <v>2402.194052249387</v>
      </c>
    </row>
    <row r="14" spans="1:15" ht="15">
      <c r="A14" s="18"/>
      <c r="B14" s="19" t="s">
        <v>10</v>
      </c>
      <c r="C14" s="20">
        <v>0</v>
      </c>
      <c r="D14" s="33">
        <v>3500</v>
      </c>
      <c r="E14" s="21">
        <f t="shared" si="2"/>
        <v>3500</v>
      </c>
      <c r="F14" s="21">
        <f t="shared" si="2"/>
        <v>3500</v>
      </c>
      <c r="G14" s="21">
        <f t="shared" si="2"/>
        <v>3500</v>
      </c>
      <c r="H14" s="21">
        <f t="shared" si="2"/>
        <v>3500</v>
      </c>
      <c r="I14" s="21">
        <f t="shared" si="2"/>
        <v>3500</v>
      </c>
      <c r="J14" s="21">
        <f t="shared" si="2"/>
        <v>3500</v>
      </c>
      <c r="K14" s="21">
        <f t="shared" si="2"/>
        <v>3500</v>
      </c>
      <c r="L14" s="21">
        <f t="shared" si="2"/>
        <v>3500</v>
      </c>
      <c r="M14" s="21">
        <f t="shared" si="2"/>
        <v>3500</v>
      </c>
      <c r="N14" s="21">
        <f t="shared" si="2"/>
        <v>3500</v>
      </c>
      <c r="O14" s="21">
        <f t="shared" si="2"/>
        <v>3500</v>
      </c>
    </row>
    <row r="15" spans="1:15" ht="15.75" outlineLevel="1" thickBot="1">
      <c r="A15" s="22"/>
      <c r="B15" s="23" t="s">
        <v>23</v>
      </c>
      <c r="C15" s="24"/>
      <c r="D15" s="34">
        <f>SUM(D4:D14)</f>
        <v>12500</v>
      </c>
      <c r="E15" s="25">
        <f>SUM(E4:E14)</f>
        <v>9590</v>
      </c>
      <c r="F15" s="25">
        <f aca="true" t="shared" si="3" ref="F15:O15">SUM(F4:F14)</f>
        <v>8866.2</v>
      </c>
      <c r="G15" s="25">
        <f t="shared" si="3"/>
        <v>8287.076</v>
      </c>
      <c r="H15" s="25">
        <f t="shared" si="3"/>
        <v>7820.75448</v>
      </c>
      <c r="I15" s="25">
        <f t="shared" si="3"/>
        <v>7442.6773904</v>
      </c>
      <c r="J15" s="25">
        <f t="shared" si="3"/>
        <v>7133.855642592</v>
      </c>
      <c r="K15" s="25">
        <f t="shared" si="3"/>
        <v>6879.556949740159</v>
      </c>
      <c r="L15" s="25">
        <f t="shared" si="3"/>
        <v>6668.315632745356</v>
      </c>
      <c r="M15" s="25">
        <f t="shared" si="3"/>
        <v>6491.182137890449</v>
      </c>
      <c r="N15" s="25">
        <f t="shared" si="3"/>
        <v>6341.15182151264</v>
      </c>
      <c r="O15" s="25">
        <f t="shared" si="3"/>
        <v>6212.728396684387</v>
      </c>
    </row>
    <row r="16" spans="2:15" ht="15.75" outlineLevel="1" thickTop="1">
      <c r="B16" s="1"/>
      <c r="D16" s="3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5" ht="15">
      <c r="B17" s="1"/>
      <c r="E17" s="40" t="s">
        <v>22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5:15" ht="15">
      <c r="E18" s="40" t="s">
        <v>20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15">
      <c r="A19" s="18" t="s">
        <v>0</v>
      </c>
      <c r="B19" s="15" t="s">
        <v>46</v>
      </c>
      <c r="C19" s="15" t="s">
        <v>2</v>
      </c>
      <c r="D19" s="31" t="s">
        <v>44</v>
      </c>
      <c r="E19" s="17">
        <f>E3</f>
        <v>2010</v>
      </c>
      <c r="F19" s="17">
        <f>E19+1</f>
        <v>2011</v>
      </c>
      <c r="G19" s="17">
        <f aca="true" t="shared" si="4" ref="G19:O19">F19+1</f>
        <v>2012</v>
      </c>
      <c r="H19" s="17">
        <f t="shared" si="4"/>
        <v>2013</v>
      </c>
      <c r="I19" s="17">
        <f t="shared" si="4"/>
        <v>2014</v>
      </c>
      <c r="J19" s="17">
        <f t="shared" si="4"/>
        <v>2015</v>
      </c>
      <c r="K19" s="17">
        <f t="shared" si="4"/>
        <v>2016</v>
      </c>
      <c r="L19" s="17">
        <f t="shared" si="4"/>
        <v>2017</v>
      </c>
      <c r="M19" s="17">
        <f t="shared" si="4"/>
        <v>2018</v>
      </c>
      <c r="N19" s="17">
        <f t="shared" si="4"/>
        <v>2019</v>
      </c>
      <c r="O19" s="17">
        <f t="shared" si="4"/>
        <v>2020</v>
      </c>
    </row>
    <row r="20" spans="2:15" ht="15">
      <c r="B20" t="str">
        <f>B4</f>
        <v>Direkte kostnadsførte investeringer</v>
      </c>
      <c r="C20" s="9">
        <f>C4</f>
        <v>1</v>
      </c>
      <c r="D20" s="36">
        <f>D4</f>
        <v>2000</v>
      </c>
      <c r="E20" s="4">
        <f>D4-E4</f>
        <v>2000</v>
      </c>
      <c r="F20" s="4">
        <f aca="true" t="shared" si="5" ref="F20:O20">E4-F4</f>
        <v>0</v>
      </c>
      <c r="G20" s="4">
        <f t="shared" si="5"/>
        <v>0</v>
      </c>
      <c r="H20" s="4">
        <f t="shared" si="5"/>
        <v>0</v>
      </c>
      <c r="I20" s="4">
        <f t="shared" si="5"/>
        <v>0</v>
      </c>
      <c r="J20" s="4">
        <f t="shared" si="5"/>
        <v>0</v>
      </c>
      <c r="K20" s="4">
        <f t="shared" si="5"/>
        <v>0</v>
      </c>
      <c r="L20" s="4">
        <f t="shared" si="5"/>
        <v>0</v>
      </c>
      <c r="M20" s="4">
        <f t="shared" si="5"/>
        <v>0</v>
      </c>
      <c r="N20" s="4">
        <f t="shared" si="5"/>
        <v>0</v>
      </c>
      <c r="O20" s="4">
        <f t="shared" si="5"/>
        <v>0</v>
      </c>
    </row>
    <row r="21" spans="1:15" ht="15">
      <c r="A21" s="13" t="str">
        <f>A5</f>
        <v>a</v>
      </c>
      <c r="B21" t="str">
        <f aca="true" t="shared" si="6" ref="B21:B30">B5</f>
        <v>Kontormaskiner o.l</v>
      </c>
      <c r="C21" s="9">
        <f aca="true" t="shared" si="7" ref="C21:D30">C5</f>
        <v>0.3</v>
      </c>
      <c r="D21" s="36">
        <f t="shared" si="7"/>
        <v>500</v>
      </c>
      <c r="E21" s="4">
        <f aca="true" t="shared" si="8" ref="E21:O29">D5-E5</f>
        <v>150</v>
      </c>
      <c r="F21" s="4">
        <f t="shared" si="8"/>
        <v>105.00000000000003</v>
      </c>
      <c r="G21" s="4">
        <f t="shared" si="8"/>
        <v>73.5</v>
      </c>
      <c r="H21" s="4">
        <f t="shared" si="8"/>
        <v>51.45</v>
      </c>
      <c r="I21" s="4">
        <f t="shared" si="8"/>
        <v>36.015</v>
      </c>
      <c r="J21" s="4">
        <f t="shared" si="8"/>
        <v>25.210499999999996</v>
      </c>
      <c r="K21" s="4">
        <f t="shared" si="8"/>
        <v>17.647349999999996</v>
      </c>
      <c r="L21" s="4">
        <f t="shared" si="8"/>
        <v>12.353144999999994</v>
      </c>
      <c r="M21" s="4">
        <f t="shared" si="8"/>
        <v>8.647201499999994</v>
      </c>
      <c r="N21" s="4">
        <f t="shared" si="8"/>
        <v>6.053041049999997</v>
      </c>
      <c r="O21" s="4">
        <f t="shared" si="8"/>
        <v>4.237128734999997</v>
      </c>
    </row>
    <row r="22" spans="1:15" ht="15">
      <c r="A22" s="13" t="str">
        <f aca="true" t="shared" si="9" ref="A22:A29">A6</f>
        <v>b</v>
      </c>
      <c r="B22" t="str">
        <f t="shared" si="6"/>
        <v>Ervervet forretningsverdi (goodwil) </v>
      </c>
      <c r="C22" s="9">
        <f t="shared" si="7"/>
        <v>0.2</v>
      </c>
      <c r="D22" s="36">
        <f t="shared" si="7"/>
        <v>1000</v>
      </c>
      <c r="E22" s="4">
        <f t="shared" si="8"/>
        <v>200</v>
      </c>
      <c r="F22" s="4">
        <f t="shared" si="8"/>
        <v>160</v>
      </c>
      <c r="G22" s="4">
        <f t="shared" si="8"/>
        <v>128</v>
      </c>
      <c r="H22" s="4">
        <f t="shared" si="8"/>
        <v>102.39999999999998</v>
      </c>
      <c r="I22" s="4">
        <f t="shared" si="8"/>
        <v>81.91999999999996</v>
      </c>
      <c r="J22" s="4">
        <f t="shared" si="8"/>
        <v>65.536</v>
      </c>
      <c r="K22" s="4">
        <f t="shared" si="8"/>
        <v>52.428799999999995</v>
      </c>
      <c r="L22" s="4">
        <f t="shared" si="8"/>
        <v>41.943039999999996</v>
      </c>
      <c r="M22" s="4">
        <f t="shared" si="8"/>
        <v>33.55443200000002</v>
      </c>
      <c r="N22" s="4">
        <f t="shared" si="8"/>
        <v>26.8435456</v>
      </c>
      <c r="O22" s="4">
        <f t="shared" si="8"/>
        <v>21.474836480000008</v>
      </c>
    </row>
    <row r="23" spans="1:15" ht="15">
      <c r="A23" s="13" t="str">
        <f t="shared" si="9"/>
        <v>c</v>
      </c>
      <c r="B23" t="str">
        <f t="shared" si="6"/>
        <v>Vogntog,lastebiler,varebiler osv.</v>
      </c>
      <c r="C23" s="9">
        <f t="shared" si="7"/>
        <v>0.2</v>
      </c>
      <c r="D23" s="36">
        <f t="shared" si="7"/>
        <v>2000</v>
      </c>
      <c r="E23" s="4">
        <f t="shared" si="8"/>
        <v>400</v>
      </c>
      <c r="F23" s="4">
        <f t="shared" si="8"/>
        <v>320</v>
      </c>
      <c r="G23" s="4">
        <f t="shared" si="8"/>
        <v>256</v>
      </c>
      <c r="H23" s="4">
        <f t="shared" si="8"/>
        <v>204.79999999999995</v>
      </c>
      <c r="I23" s="4">
        <f t="shared" si="8"/>
        <v>163.83999999999992</v>
      </c>
      <c r="J23" s="4">
        <f t="shared" si="8"/>
        <v>131.072</v>
      </c>
      <c r="K23" s="4">
        <f t="shared" si="8"/>
        <v>104.85759999999999</v>
      </c>
      <c r="L23" s="4">
        <f t="shared" si="8"/>
        <v>83.88607999999999</v>
      </c>
      <c r="M23" s="4">
        <f t="shared" si="8"/>
        <v>67.10886400000004</v>
      </c>
      <c r="N23" s="4">
        <f t="shared" si="8"/>
        <v>53.6870912</v>
      </c>
      <c r="O23" s="4">
        <f t="shared" si="8"/>
        <v>42.949672960000015</v>
      </c>
    </row>
    <row r="24" spans="1:15" ht="15">
      <c r="A24" s="39" t="str">
        <f t="shared" si="9"/>
        <v>d</v>
      </c>
      <c r="B24" t="str">
        <f t="shared" si="6"/>
        <v>Personbiler,traktorer,andre rullende maskiner</v>
      </c>
      <c r="C24" s="9">
        <f t="shared" si="7"/>
        <v>0.2</v>
      </c>
      <c r="D24" s="36">
        <f t="shared" si="7"/>
        <v>500</v>
      </c>
      <c r="E24" s="4">
        <f t="shared" si="8"/>
        <v>100</v>
      </c>
      <c r="F24" s="4">
        <f t="shared" si="8"/>
        <v>80</v>
      </c>
      <c r="G24" s="4">
        <f t="shared" si="8"/>
        <v>64</v>
      </c>
      <c r="H24" s="4">
        <f t="shared" si="8"/>
        <v>51.19999999999999</v>
      </c>
      <c r="I24" s="4">
        <f t="shared" si="8"/>
        <v>40.95999999999998</v>
      </c>
      <c r="J24" s="4">
        <f t="shared" si="8"/>
        <v>32.768</v>
      </c>
      <c r="K24" s="4">
        <f t="shared" si="8"/>
        <v>26.214399999999998</v>
      </c>
      <c r="L24" s="4">
        <f t="shared" si="8"/>
        <v>20.971519999999998</v>
      </c>
      <c r="M24" s="4">
        <f t="shared" si="8"/>
        <v>16.77721600000001</v>
      </c>
      <c r="N24" s="4">
        <f t="shared" si="8"/>
        <v>13.4217728</v>
      </c>
      <c r="O24" s="4">
        <f t="shared" si="8"/>
        <v>10.737418240000004</v>
      </c>
    </row>
    <row r="25" spans="1:15" ht="15" hidden="1" outlineLevel="1">
      <c r="A25" s="13" t="str">
        <f t="shared" si="9"/>
        <v>e</v>
      </c>
      <c r="B25" t="str">
        <f t="shared" si="6"/>
        <v>Skip,fartøyer,rigger m.v.</v>
      </c>
      <c r="C25" s="9">
        <f t="shared" si="7"/>
        <v>0.14</v>
      </c>
      <c r="D25" s="36">
        <f t="shared" si="7"/>
        <v>0</v>
      </c>
      <c r="E25" s="4">
        <f t="shared" si="8"/>
        <v>0</v>
      </c>
      <c r="F25" s="4">
        <f t="shared" si="8"/>
        <v>0</v>
      </c>
      <c r="G25" s="4">
        <f t="shared" si="8"/>
        <v>0</v>
      </c>
      <c r="H25" s="4">
        <f t="shared" si="8"/>
        <v>0</v>
      </c>
      <c r="I25" s="4">
        <f t="shared" si="8"/>
        <v>0</v>
      </c>
      <c r="J25" s="4">
        <f t="shared" si="8"/>
        <v>0</v>
      </c>
      <c r="K25" s="4">
        <f t="shared" si="8"/>
        <v>0</v>
      </c>
      <c r="L25" s="4">
        <f t="shared" si="8"/>
        <v>0</v>
      </c>
      <c r="M25" s="4">
        <f t="shared" si="8"/>
        <v>0</v>
      </c>
      <c r="N25" s="4">
        <f t="shared" si="8"/>
        <v>0</v>
      </c>
      <c r="O25" s="4">
        <f t="shared" si="8"/>
        <v>0</v>
      </c>
    </row>
    <row r="26" spans="1:15" ht="15" hidden="1" outlineLevel="1">
      <c r="A26" s="13" t="str">
        <f t="shared" si="9"/>
        <v>f</v>
      </c>
      <c r="B26" t="str">
        <f t="shared" si="6"/>
        <v>Fly,helikoptre</v>
      </c>
      <c r="C26" s="9">
        <f t="shared" si="7"/>
        <v>0.12</v>
      </c>
      <c r="D26" s="36">
        <f t="shared" si="7"/>
        <v>0</v>
      </c>
      <c r="E26" s="4">
        <f t="shared" si="8"/>
        <v>0</v>
      </c>
      <c r="F26" s="4">
        <f t="shared" si="8"/>
        <v>0</v>
      </c>
      <c r="G26" s="4">
        <f t="shared" si="8"/>
        <v>0</v>
      </c>
      <c r="H26" s="4">
        <f t="shared" si="8"/>
        <v>0</v>
      </c>
      <c r="I26" s="4">
        <f t="shared" si="8"/>
        <v>0</v>
      </c>
      <c r="J26" s="4">
        <f t="shared" si="8"/>
        <v>0</v>
      </c>
      <c r="K26" s="4">
        <f t="shared" si="8"/>
        <v>0</v>
      </c>
      <c r="L26" s="4">
        <f t="shared" si="8"/>
        <v>0</v>
      </c>
      <c r="M26" s="4">
        <f t="shared" si="8"/>
        <v>0</v>
      </c>
      <c r="N26" s="4">
        <f t="shared" si="8"/>
        <v>0</v>
      </c>
      <c r="O26" s="4">
        <f t="shared" si="8"/>
        <v>0</v>
      </c>
    </row>
    <row r="27" spans="1:15" ht="15" hidden="1" outlineLevel="1">
      <c r="A27" s="13" t="str">
        <f t="shared" si="9"/>
        <v>g</v>
      </c>
      <c r="B27" t="str">
        <f t="shared" si="6"/>
        <v>Anlegg for overføring og distribusjon av elektrisk kraft m.v.</v>
      </c>
      <c r="C27" s="9">
        <f t="shared" si="7"/>
        <v>0.05</v>
      </c>
      <c r="D27" s="36">
        <f t="shared" si="7"/>
        <v>0</v>
      </c>
      <c r="E27" s="4">
        <f t="shared" si="8"/>
        <v>0</v>
      </c>
      <c r="F27" s="4">
        <f t="shared" si="8"/>
        <v>0</v>
      </c>
      <c r="G27" s="4">
        <f t="shared" si="8"/>
        <v>0</v>
      </c>
      <c r="H27" s="4">
        <f t="shared" si="8"/>
        <v>0</v>
      </c>
      <c r="I27" s="4">
        <f t="shared" si="8"/>
        <v>0</v>
      </c>
      <c r="J27" s="4">
        <f t="shared" si="8"/>
        <v>0</v>
      </c>
      <c r="K27" s="4">
        <f t="shared" si="8"/>
        <v>0</v>
      </c>
      <c r="L27" s="4">
        <f t="shared" si="8"/>
        <v>0</v>
      </c>
      <c r="M27" s="4">
        <f t="shared" si="8"/>
        <v>0</v>
      </c>
      <c r="N27" s="4">
        <f t="shared" si="8"/>
        <v>0</v>
      </c>
      <c r="O27" s="4">
        <f t="shared" si="8"/>
        <v>0</v>
      </c>
    </row>
    <row r="28" spans="1:15" ht="15" hidden="1" outlineLevel="1">
      <c r="A28" s="13" t="str">
        <f t="shared" si="9"/>
        <v>h</v>
      </c>
      <c r="B28" t="str">
        <f t="shared" si="6"/>
        <v>Bygg og anlegg, hoteller</v>
      </c>
      <c r="C28" s="9">
        <f t="shared" si="7"/>
        <v>0.04</v>
      </c>
      <c r="D28" s="36">
        <f>D12</f>
        <v>0</v>
      </c>
      <c r="E28" s="4">
        <f>D12-E12</f>
        <v>0</v>
      </c>
      <c r="F28" s="4">
        <f t="shared" si="8"/>
        <v>0</v>
      </c>
      <c r="G28" s="4">
        <f t="shared" si="8"/>
        <v>0</v>
      </c>
      <c r="H28" s="4">
        <f t="shared" si="8"/>
        <v>0</v>
      </c>
      <c r="I28" s="4">
        <f t="shared" si="8"/>
        <v>0</v>
      </c>
      <c r="J28" s="4">
        <f t="shared" si="8"/>
        <v>0</v>
      </c>
      <c r="K28" s="4">
        <f t="shared" si="8"/>
        <v>0</v>
      </c>
      <c r="L28" s="4">
        <f t="shared" si="8"/>
        <v>0</v>
      </c>
      <c r="M28" s="4">
        <f t="shared" si="8"/>
        <v>0</v>
      </c>
      <c r="N28" s="4">
        <f t="shared" si="8"/>
        <v>0</v>
      </c>
      <c r="O28" s="4">
        <f t="shared" si="8"/>
        <v>0</v>
      </c>
    </row>
    <row r="29" spans="1:15" ht="15" collapsed="1">
      <c r="A29" s="13" t="str">
        <f t="shared" si="9"/>
        <v>i</v>
      </c>
      <c r="B29" t="str">
        <f t="shared" si="6"/>
        <v>Forretningsbygg</v>
      </c>
      <c r="C29" s="9">
        <f t="shared" si="7"/>
        <v>0.02</v>
      </c>
      <c r="D29" s="36">
        <f>D13</f>
        <v>3000</v>
      </c>
      <c r="E29" s="4">
        <f>D13-E13</f>
        <v>60</v>
      </c>
      <c r="F29" s="4">
        <f t="shared" si="8"/>
        <v>58.80000000000018</v>
      </c>
      <c r="G29" s="4">
        <f t="shared" si="8"/>
        <v>57.62400000000025</v>
      </c>
      <c r="H29" s="4">
        <f t="shared" si="8"/>
        <v>56.471520000000055</v>
      </c>
      <c r="I29" s="4">
        <f t="shared" si="8"/>
        <v>55.342089600000236</v>
      </c>
      <c r="J29" s="4">
        <f t="shared" si="8"/>
        <v>54.23524780800017</v>
      </c>
      <c r="K29" s="4">
        <f t="shared" si="8"/>
        <v>53.15054285183987</v>
      </c>
      <c r="L29" s="4">
        <f t="shared" si="8"/>
        <v>52.08753199480316</v>
      </c>
      <c r="M29" s="4">
        <f t="shared" si="8"/>
        <v>51.045781354907376</v>
      </c>
      <c r="N29" s="4">
        <f t="shared" si="8"/>
        <v>50.0248657278089</v>
      </c>
      <c r="O29" s="4">
        <f t="shared" si="8"/>
        <v>49.02436841325289</v>
      </c>
    </row>
    <row r="30" spans="1:16" ht="15">
      <c r="A30" s="18"/>
      <c r="B30" s="15" t="str">
        <f t="shared" si="6"/>
        <v>Tomter</v>
      </c>
      <c r="C30" s="29">
        <f t="shared" si="7"/>
        <v>0</v>
      </c>
      <c r="D30" s="37">
        <f>D14</f>
        <v>3500</v>
      </c>
      <c r="E30" s="15">
        <v>0</v>
      </c>
      <c r="F30" s="30">
        <f aca="true" t="shared" si="10" ref="F30:O30">D14-E14</f>
        <v>0</v>
      </c>
      <c r="G30" s="30">
        <f t="shared" si="10"/>
        <v>0</v>
      </c>
      <c r="H30" s="30">
        <f t="shared" si="10"/>
        <v>0</v>
      </c>
      <c r="I30" s="30">
        <f t="shared" si="10"/>
        <v>0</v>
      </c>
      <c r="J30" s="30">
        <f t="shared" si="10"/>
        <v>0</v>
      </c>
      <c r="K30" s="30">
        <f t="shared" si="10"/>
        <v>0</v>
      </c>
      <c r="L30" s="30">
        <f t="shared" si="10"/>
        <v>0</v>
      </c>
      <c r="M30" s="30">
        <f t="shared" si="10"/>
        <v>0</v>
      </c>
      <c r="N30" s="30">
        <f t="shared" si="10"/>
        <v>0</v>
      </c>
      <c r="O30" s="30">
        <f t="shared" si="10"/>
        <v>0</v>
      </c>
      <c r="P30" s="4"/>
    </row>
    <row r="31" spans="1:16" ht="15.75" outlineLevel="1" thickBot="1">
      <c r="A31" s="26"/>
      <c r="B31" s="27" t="s">
        <v>23</v>
      </c>
      <c r="C31" s="27"/>
      <c r="D31" s="38"/>
      <c r="E31" s="28">
        <f>SUM(E21:E30)</f>
        <v>910</v>
      </c>
      <c r="F31" s="28">
        <f aca="true" t="shared" si="11" ref="F31:O31">SUM(F21:F30)</f>
        <v>723.8000000000002</v>
      </c>
      <c r="G31" s="28">
        <f t="shared" si="11"/>
        <v>579.1240000000003</v>
      </c>
      <c r="H31" s="28">
        <f t="shared" si="11"/>
        <v>466.32151999999996</v>
      </c>
      <c r="I31" s="28">
        <f t="shared" si="11"/>
        <v>378.0770896000001</v>
      </c>
      <c r="J31" s="28">
        <f t="shared" si="11"/>
        <v>308.82174780800017</v>
      </c>
      <c r="K31" s="28">
        <f t="shared" si="11"/>
        <v>254.29869285183986</v>
      </c>
      <c r="L31" s="28">
        <f t="shared" si="11"/>
        <v>211.24131699480313</v>
      </c>
      <c r="M31" s="28">
        <f t="shared" si="11"/>
        <v>177.13349485490744</v>
      </c>
      <c r="N31" s="28">
        <f t="shared" si="11"/>
        <v>150.0303163778089</v>
      </c>
      <c r="O31" s="28">
        <f t="shared" si="11"/>
        <v>128.4234248282529</v>
      </c>
      <c r="P31" s="4"/>
    </row>
    <row r="32" ht="15.75" thickTop="1"/>
    <row r="33" spans="10:15" ht="15">
      <c r="J33" s="7"/>
      <c r="O33" t="s">
        <v>43</v>
      </c>
    </row>
    <row r="34" ht="15">
      <c r="D34" s="2" t="s">
        <v>43</v>
      </c>
    </row>
    <row r="35" ht="15">
      <c r="P35" s="11"/>
    </row>
  </sheetData>
  <sheetProtection/>
  <mergeCells count="4">
    <mergeCell ref="E2:O2"/>
    <mergeCell ref="E1:O1"/>
    <mergeCell ref="E17:O17"/>
    <mergeCell ref="E18:O18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</dc:creator>
  <cp:keywords/>
  <dc:description/>
  <cp:lastModifiedBy>May Lis Ruus</cp:lastModifiedBy>
  <dcterms:created xsi:type="dcterms:W3CDTF">2009-03-07T20:35:02Z</dcterms:created>
  <dcterms:modified xsi:type="dcterms:W3CDTF">2009-04-17T11:49:33Z</dcterms:modified>
  <cp:category/>
  <cp:version/>
  <cp:contentType/>
  <cp:contentStatus/>
</cp:coreProperties>
</file>